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20730" windowHeight="11760" tabRatio="745" firstSheet="1" activeTab="1"/>
  </bookViews>
  <sheets>
    <sheet name="ЗАПОЛНИТЬ" sheetId="1" state="hidden" r:id="rId1"/>
    <sheet name="1дс_баланс" sheetId="2" r:id="rId2"/>
    <sheet name="2дс" sheetId="3" r:id="rId3"/>
  </sheets>
  <externalReferences>
    <externalReference r:id="rId6"/>
  </externalReferences>
  <definedNames>
    <definedName name="_xlfn.BAHTTEXT" hidden="1">#NAME?</definedName>
    <definedName name="_xlnm.Print_Area" localSheetId="1">'1дс_баланс'!$A$1:$F$100</definedName>
    <definedName name="_xlnm.Print_Area" localSheetId="2">'2дс'!$A$1:$K$117</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<sst xmlns="http://schemas.openxmlformats.org/spreadsheetml/2006/main" count="310" uniqueCount="236">
  <si>
    <t>Установа</t>
  </si>
  <si>
    <t>за ЄДРПОУ</t>
  </si>
  <si>
    <t>за КОПФГ</t>
  </si>
  <si>
    <t>Організаційно-правова форма господарювання</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</si>
  <si>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</si>
  <si>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</si>
  <si>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</si>
  <si>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</si>
  <si>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</si>
  <si>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БАЛАНС</t>
  </si>
  <si>
    <t>АКТИВ</t>
  </si>
  <si>
    <t>вписати назву КВК</t>
  </si>
  <si>
    <t>Посада першого підпису</t>
  </si>
  <si>
    <t>Посада другого підпису</t>
  </si>
  <si>
    <t>Головний бухгалтер</t>
  </si>
  <si>
    <t>ПАСИВ</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</si>
  <si>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</si>
  <si>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</si>
  <si>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</si>
  <si>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</si>
  <si>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</si>
  <si>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Комунальна організація (установа, заклад)</t>
  </si>
  <si>
    <t>Усього</t>
  </si>
  <si>
    <t>Поточна заборгованість за довгостроковими зобов’язаннями</t>
  </si>
  <si>
    <t>4</t>
  </si>
  <si>
    <t>Назва казначейства де обслуговуєтесь</t>
  </si>
  <si>
    <t>змінити на ваше УДК</t>
  </si>
  <si>
    <t>Внутрішнє кредитування</t>
  </si>
  <si>
    <t>Зовнішнє кредитування</t>
  </si>
  <si>
    <t>Придбання основного капіталу</t>
  </si>
  <si>
    <t>наприклад -смт.Слов'яносербськ (Згідно довідника КОАТУУ)</t>
  </si>
  <si>
    <t>Територія</t>
  </si>
  <si>
    <t>за КОАТУУ</t>
  </si>
  <si>
    <t>за КОДУ</t>
  </si>
  <si>
    <t>Код рядка</t>
  </si>
  <si>
    <t xml:space="preserve">Керівник </t>
  </si>
  <si>
    <t>(підпис)</t>
  </si>
  <si>
    <t>Нерозподілені видатки</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</si>
  <si>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</si>
  <si>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</si>
  <si>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</si>
  <si>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Поточні фінансові інвестиції</t>
  </si>
  <si>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</si>
  <si>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</si>
  <si>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</si>
  <si>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</si>
  <si>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</si>
  <si>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</si>
  <si>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</si>
  <si>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</si>
  <si>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</si>
  <si>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</si>
  <si>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Міністерство освіти і науки України</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</si>
  <si>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</si>
  <si>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</si>
  <si>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</si>
  <si>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</si>
  <si>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</si>
  <si>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Оплата праці і нарахування на заробітну плату</t>
  </si>
  <si>
    <t>Використання товарів і послуг</t>
  </si>
  <si>
    <t>Соціальне забезпечення</t>
  </si>
  <si>
    <t>Інші поточні видатки</t>
  </si>
  <si>
    <t>Обслуговування боргових зобов’язань</t>
  </si>
  <si>
    <t>автор розробки: Токарев Євген Васильович</t>
  </si>
  <si>
    <t>Житлово-комунальне господарство</t>
  </si>
  <si>
    <t>Освіта</t>
  </si>
  <si>
    <t>Соціальний захист та соціальне забезпечення</t>
  </si>
  <si>
    <t>Інші витрати</t>
  </si>
  <si>
    <t>Капітал у дооцінках</t>
  </si>
  <si>
    <t>Додаток 1
до Національного положення (стандарту) бухгалтерського обліку в державному секторі 101 «Подання фінансової звітності»</t>
  </si>
  <si>
    <t>Дата (рік, місяць, число)</t>
  </si>
  <si>
    <t>01</t>
  </si>
  <si>
    <t>Орган державного управління</t>
  </si>
  <si>
    <t>Вид економічної діяльності</t>
  </si>
  <si>
    <t>за КВЕД</t>
  </si>
  <si>
    <t>Одиниця виміру: грн.</t>
  </si>
  <si>
    <t>Форма № 1-дс</t>
  </si>
  <si>
    <t>На початок звітного періоду</t>
  </si>
  <si>
    <t>На кінець звітного періоду</t>
  </si>
  <si>
    <t>І. НЕФІНАНСОВІ АКТИВИ</t>
  </si>
  <si>
    <t>Основні засоби:</t>
  </si>
  <si>
    <t xml:space="preserve">     первісна вартість</t>
  </si>
  <si>
    <t xml:space="preserve">     знос</t>
  </si>
  <si>
    <t>Інвестиційна нерухомість</t>
  </si>
  <si>
    <t>Нематеріальні активи:</t>
  </si>
  <si>
    <t xml:space="preserve">     накопичена амортизація</t>
  </si>
  <si>
    <t>Незавершені капітальні інвестиції</t>
  </si>
  <si>
    <t>Довгострокові біологічні активи</t>
  </si>
  <si>
    <t>Запаси</t>
  </si>
  <si>
    <t>Виробництво</t>
  </si>
  <si>
    <t>Поточні біологічні активи</t>
  </si>
  <si>
    <t>Усього за розділом І</t>
  </si>
  <si>
    <t>ІІ ФІНАНСОВІ АКТИВИ</t>
  </si>
  <si>
    <t>Довгострокова дебіторська заборгованість</t>
  </si>
  <si>
    <t>Поточна дебіторська заборгованість</t>
  </si>
  <si>
    <t xml:space="preserve">     за розрахунками з бюджетом</t>
  </si>
  <si>
    <t xml:space="preserve">     за розрахунками за товари, роботи, послуги</t>
  </si>
  <si>
    <t xml:space="preserve">     за наданими кредитами</t>
  </si>
  <si>
    <t xml:space="preserve">     за виданими авансами</t>
  </si>
  <si>
    <t xml:space="preserve">     за розрахунками із соціального страхування</t>
  </si>
  <si>
    <t xml:space="preserve">     за внутрішніми розрахунками</t>
  </si>
  <si>
    <t xml:space="preserve">     інша поточна дебіторська заборгованість</t>
  </si>
  <si>
    <t xml:space="preserve">     національній валюті, у тому числі в:</t>
  </si>
  <si>
    <t xml:space="preserve">           касі</t>
  </si>
  <si>
    <t xml:space="preserve">           казначействі</t>
  </si>
  <si>
    <t xml:space="preserve">           установах банків</t>
  </si>
  <si>
    <t xml:space="preserve">     іноземній валюті</t>
  </si>
  <si>
    <t>Кошти бюджетів та інших клієнтів на:</t>
  </si>
  <si>
    <t xml:space="preserve">     єдиному казначейському рахунку</t>
  </si>
  <si>
    <t xml:space="preserve">     рахунках в установах банків у тому числі:</t>
  </si>
  <si>
    <t xml:space="preserve">           в іноземній валюті</t>
  </si>
  <si>
    <t>Інші фінансові активи</t>
  </si>
  <si>
    <t>Усього за розділом ІІ</t>
  </si>
  <si>
    <t>ІІІ ВИТРАТИ МАЙБУТНІХ ПЕРІОДІВ</t>
  </si>
  <si>
    <t>І. ВЛАСНИЙ КАПІТАЛ ТА ФІНАНСОВИЙ РЕЗУЛЬТАТ</t>
  </si>
  <si>
    <t>Внесений капітал</t>
  </si>
  <si>
    <t>Фінансовий результат</t>
  </si>
  <si>
    <t>Капітал у підприємствах</t>
  </si>
  <si>
    <t>Резерви</t>
  </si>
  <si>
    <t>Цільове фінансування</t>
  </si>
  <si>
    <t>II. ЗОБОВ'ЯЗАННЯ</t>
  </si>
  <si>
    <t>Довгострокові зобов’язання:</t>
  </si>
  <si>
    <t xml:space="preserve">     за цінними паперами</t>
  </si>
  <si>
    <t xml:space="preserve">     за кредитами</t>
  </si>
  <si>
    <t xml:space="preserve">     інші довгострокові зобов’язання</t>
  </si>
  <si>
    <t>Поточні зобов’язання:</t>
  </si>
  <si>
    <t xml:space="preserve">     за платежами до бюджету</t>
  </si>
  <si>
    <t xml:space="preserve">     за одержаними авансами</t>
  </si>
  <si>
    <t xml:space="preserve">     за розрахунками з оплати праці</t>
  </si>
  <si>
    <t xml:space="preserve">ІІІ. ЗАБЕЗПЕЧЕННЯ </t>
  </si>
  <si>
    <t xml:space="preserve">ІV. ДОХОДИ МАЙБУТНІХ ПЕРІОДІВ </t>
  </si>
  <si>
    <t>Керівник (посадова особа)</t>
  </si>
  <si>
    <t xml:space="preserve">Головний бухгалтер (спеціаліст, </t>
  </si>
  <si>
    <t xml:space="preserve">на якого покладено виконання </t>
  </si>
  <si>
    <t>обов’язків бухгалтерської служби)</t>
  </si>
  <si>
    <t>Додаток 2
до Національного положення (стандарту) бухгалтерського обліку в державному секторі 101 «Подання фінансової звітності»</t>
  </si>
  <si>
    <t>ЗВІТ ПРО ФІНАНСОВІ РЕЗУЛЬТАТИ</t>
  </si>
  <si>
    <t>І. ФІНАНСОВИЙ РЕЗУЛЬТАТ ДІЯЛЬНОСТІ</t>
  </si>
  <si>
    <t>Форма № 2-дс</t>
  </si>
  <si>
    <t>Стаття</t>
  </si>
  <si>
    <t>За звітний період</t>
  </si>
  <si>
    <t>За аналогічний період попереднього року</t>
  </si>
  <si>
    <t>ДОХОДИ</t>
  </si>
  <si>
    <t>Доходи від обмінних операцій</t>
  </si>
  <si>
    <t>Бюджетні асигнування</t>
  </si>
  <si>
    <t>Доходи від надання послуг (виконання робіт)</t>
  </si>
  <si>
    <t>Доходи від продажу активів</t>
  </si>
  <si>
    <t>Фінансові доходи</t>
  </si>
  <si>
    <t>Інші доходи від обмінних операцій</t>
  </si>
  <si>
    <t>Доходи від необмінних операцій</t>
  </si>
  <si>
    <t>Податкові надходження</t>
  </si>
  <si>
    <t>Неподаткові надходження</t>
  </si>
  <si>
    <t>Трансферти</t>
  </si>
  <si>
    <t>Надходження до державних цільових фондів</t>
  </si>
  <si>
    <t>Інші доходи від необмінних операцій</t>
  </si>
  <si>
    <t>ВИТРАТИ</t>
  </si>
  <si>
    <t xml:space="preserve">Витрати за обмінними операціями </t>
  </si>
  <si>
    <t>Витрати на виконання бюджетних програм</t>
  </si>
  <si>
    <t>Витрати на виготовлення продукції (надання послуг, виконання робіт)</t>
  </si>
  <si>
    <t>Витрати з продажу активів</t>
  </si>
  <si>
    <t>Фінансові витрати</t>
  </si>
  <si>
    <t>Інші витрати за обмінними операціями</t>
  </si>
  <si>
    <t>Витрати за необмінними операціями</t>
  </si>
  <si>
    <t>Інші витрати за необмінними операціями</t>
  </si>
  <si>
    <t>Профіцит/дефіцит за звітний період</t>
  </si>
  <si>
    <t>ІІ. ВИДАТКИ БЮДЖЕТУ (КОШТОРИСУ) ЗА ФУНКЦІОНАЛЬНОЮ КЛАСИФІКАЦІЄЮ ВИДАТКІВ ТА КРЕДИТУВАННЯ БЮДЖЕТУ</t>
  </si>
  <si>
    <t>Найменування показника</t>
  </si>
  <si>
    <t>Загальнодержавні функції</t>
  </si>
  <si>
    <t>Оборона</t>
  </si>
  <si>
    <t>Громадський порядок, безпека та судова влада</t>
  </si>
  <si>
    <t>Економічна діяльність</t>
  </si>
  <si>
    <t>Охорона навколишнього природного середовища</t>
  </si>
  <si>
    <t>Охорона здоров’я</t>
  </si>
  <si>
    <t>Духовний та фізичний розвиток</t>
  </si>
  <si>
    <t>ІІІ. ВИКОНАННЯ БЮДЖЕТУ (КОШТОРИСУ)</t>
  </si>
  <si>
    <t>Загальний фонд</t>
  </si>
  <si>
    <t>Спеціальний фонд</t>
  </si>
  <si>
    <t>різниця (графа 5 мінус графа 4)</t>
  </si>
  <si>
    <t>різниця (графа 9 мінус графа 8)</t>
  </si>
  <si>
    <t>Доходи від власності та підприємницької діяльності</t>
  </si>
  <si>
    <t>Інші неподаткові надходження</t>
  </si>
  <si>
    <t>Власні надходження бюджетних установ</t>
  </si>
  <si>
    <t xml:space="preserve">Доходи від операцій з капіталом </t>
  </si>
  <si>
    <t>Надходження державних цільових фондів</t>
  </si>
  <si>
    <t>Надходження Пенсійного фонду України</t>
  </si>
  <si>
    <t>Надходження Фонду соціального страхування України</t>
  </si>
  <si>
    <t>Інші надходження</t>
  </si>
  <si>
    <t>IV. ЕЛЕМЕНТИ ВИТРАТ ЗА ОБМІННИМИ ОПЕРАЦІЯМИ</t>
  </si>
  <si>
    <t xml:space="preserve">За аналогічний період попереднього року </t>
  </si>
  <si>
    <t>Витрати на оплату праці</t>
  </si>
  <si>
    <t>Відрахування на соціальні заходи</t>
  </si>
  <si>
    <t>Матеріальні витрати</t>
  </si>
  <si>
    <t>Амортизація</t>
  </si>
  <si>
    <t>2017 р.</t>
  </si>
  <si>
    <t xml:space="preserve">Усього доходів від обмінних операцій </t>
  </si>
  <si>
    <t>Усього доходів від необмінних операцій</t>
  </si>
  <si>
    <t>Усього доходів</t>
  </si>
  <si>
    <t>Усього витрат за обмінними операціями</t>
  </si>
  <si>
    <t>Усього витрати за необмінними операціями</t>
  </si>
  <si>
    <t>Усього витрат</t>
  </si>
  <si>
    <t>Адміністративні збори та платежі, доходи від некомерційної господарської діяльності</t>
  </si>
  <si>
    <t xml:space="preserve">Усього доходів </t>
  </si>
  <si>
    <t>(ініціали та прізвище)</t>
  </si>
  <si>
    <t>2018 р.</t>
  </si>
  <si>
    <t>01.01.2018 р.</t>
  </si>
  <si>
    <t>Установа/бюджет</t>
  </si>
  <si>
    <r>
      <t xml:space="preserve">Періодичність: </t>
    </r>
    <r>
      <rPr>
        <sz val="10"/>
        <color indexed="8"/>
        <rFont val="Times New Roman"/>
        <family val="1"/>
      </rPr>
      <t>квартальна</t>
    </r>
    <r>
      <rPr>
        <sz val="10"/>
        <color indexed="8"/>
        <rFont val="Times New Roman"/>
        <family val="1"/>
      </rPr>
      <t xml:space="preserve">, </t>
    </r>
    <r>
      <rPr>
        <u val="single"/>
        <sz val="10"/>
        <color indexed="8"/>
        <rFont val="Times New Roman"/>
        <family val="1"/>
      </rPr>
      <t>річна</t>
    </r>
  </si>
  <si>
    <t>64223, Харківська обл.,Балаклійський р-н, с.Пришиб</t>
  </si>
  <si>
    <t>10</t>
  </si>
  <si>
    <t>Відділ освіти райдержадміністрації</t>
  </si>
  <si>
    <t>25457717</t>
  </si>
  <si>
    <t>44003</t>
  </si>
  <si>
    <t>20</t>
  </si>
  <si>
    <t>021</t>
  </si>
  <si>
    <t>О.В.Соснова</t>
  </si>
  <si>
    <t>К.А.Татьянченко</t>
  </si>
  <si>
    <t xml:space="preserve">Пришибський НВК </t>
  </si>
  <si>
    <t>11085</t>
  </si>
  <si>
    <t>Загальна середня освіта</t>
  </si>
  <si>
    <t>85.31</t>
  </si>
  <si>
    <t>Управління Державної казначейської служби України у Балаклійському районі Харківської області</t>
  </si>
  <si>
    <t>Довгострокові фінансові інвестиції</t>
  </si>
  <si>
    <t>Грошові кошти та їх еквіваленти  розпорядників бюджетних коштів та державних цільових фондів в:</t>
  </si>
  <si>
    <t xml:space="preserve">           у національній валюті</t>
  </si>
  <si>
    <t xml:space="preserve">     інші поточні зобов’язання</t>
  </si>
  <si>
    <t>план за звітний період</t>
  </si>
  <si>
    <t>план за звітний період з урахуванням змін</t>
  </si>
  <si>
    <t>фактична сума виконання</t>
  </si>
  <si>
    <t>Офіційні трансферти</t>
  </si>
  <si>
    <t>Надходження Фонду соціального захисту інвалідів</t>
  </si>
  <si>
    <t>Надходження Фонду загальнообов’язкового державного соціального страхування України на випадок безробіття</t>
  </si>
  <si>
    <t>Поточні трансферти</t>
  </si>
  <si>
    <t>Капітальні трансферти</t>
  </si>
  <si>
    <t>ІІІ квартал</t>
  </si>
  <si>
    <t>1 жовтня</t>
  </si>
  <si>
    <t>"04" жовтня 2018 року</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</si>
</sst>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76">
    <font>
      <sz val="11"/>
      <color theme="1"/>
      <name val="Calibri"/>
      <family val="2"/>
    </font>
    <font>
      <sz val="11"/>
      <color indexed="8"/>
      <name val="Calibri"/>
      <family val="2"/>
    </font>
    <font>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12"/>
      <color indexed="8"/>
      <name val="Times New Roman"/>
      <family val="1"/>
    </font>
    <font>
      <b/>
      <u val="single"/>
      <sz val="10"/>
      <color indexed="8"/>
      <name val="Times New Roman"/>
      <family val="1"/>
    </font>
    <font>
      <b/>
      <sz val="14"/>
      <color indexed="10"/>
      <name val="Times New Roman"/>
      <family val="1"/>
    </font>
    <font>
      <u val="single"/>
      <sz val="10"/>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sz val="10"/>
      <name val="Arial Cyr"/>
      <family val="0"/>
    </font>
    <font>
      <b/>
      <sz val="9"/>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i/>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b/>
      <sz val="12"/>
      <color theme="1"/>
      <name val="Times New Roman"/>
      <family val="1"/>
    </font>
    <font>
      <b/>
      <sz val="10"/>
      <color theme="1"/>
      <name val="Times New Roman"/>
      <family val="1"/>
    </font>
    <font>
      <sz val="12"/>
      <color theme="1"/>
      <name val="Times New Roman"/>
      <family val="1"/>
    </font>
    <font>
      <sz val="8"/>
      <color theme="1"/>
      <name val="Times New Roman"/>
      <family val="1"/>
    </font>
    <font>
      <i/>
      <sz val="10"/>
      <color theme="1"/>
      <name val="Times New Roman"/>
      <family val="1"/>
    </font>
    <font>
      <b/>
      <sz val="11"/>
      <color rgb="FF000000"/>
      <name val="Times New Roman"/>
      <family val="1"/>
    </font>
    <font>
      <b/>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style="thin"/>
      <top style="thin"/>
      <bottom style="thin"/>
    </border>
    <border>
      <left style="thin"/>
      <right style="thin"/>
      <top/>
      <bottom style="thin"/>
    </border>
    <border>
      <left/>
      <right/>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color indexed="63"/>
      </top>
      <bottom style="thin"/>
    </border>
    <border>
      <left>
        <color indexed="63"/>
      </left>
      <right style="thin"/>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24"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183">
    <xf numFmtId="0" fontId="0" fillId="0" borderId="0" xfId="0" applyFont="1" applyAlignment="1">
      <alignment/>
    </xf>
    <xf numFmtId="0" fontId="8" fillId="0" borderId="10" xfId="0" applyFont="1" applyBorder="1" applyAlignment="1">
      <alignment horizontal="center" vertical="top"/>
    </xf>
    <xf numFmtId="49" fontId="4" fillId="33" borderId="11" xfId="0" applyNumberFormat="1" applyFont="1" applyFill="1" applyBorder="1" applyAlignment="1" applyProtection="1">
      <alignment horizontal="center" vertical="center" wrapText="1"/>
      <protection locked="0"/>
    </xf>
    <xf numFmtId="0" fontId="7" fillId="0" borderId="0" xfId="0" applyFont="1" applyAlignment="1">
      <alignment/>
    </xf>
    <xf numFmtId="0" fontId="2" fillId="0" borderId="0" xfId="0" applyFont="1" applyAlignment="1">
      <alignment/>
    </xf>
    <xf numFmtId="0" fontId="5" fillId="0" borderId="0" xfId="0" applyFont="1" applyAlignment="1">
      <alignment/>
    </xf>
    <xf numFmtId="0" fontId="11" fillId="0" borderId="0" xfId="0" applyFont="1" applyAlignment="1">
      <alignment/>
    </xf>
    <xf numFmtId="49" fontId="7" fillId="34" borderId="0" xfId="0" applyNumberFormat="1" applyFont="1" applyFill="1" applyBorder="1" applyAlignment="1" applyProtection="1">
      <alignment/>
      <protection locked="0"/>
    </xf>
    <xf numFmtId="0" fontId="3" fillId="0" borderId="0" xfId="0" applyFont="1" applyAlignment="1">
      <alignment/>
    </xf>
    <xf numFmtId="49" fontId="7" fillId="35" borderId="0" xfId="0" applyNumberFormat="1" applyFont="1" applyFill="1" applyAlignment="1">
      <alignment horizontal="right"/>
    </xf>
    <xf numFmtId="0" fontId="21" fillId="0" borderId="0" xfId="0" applyFont="1" applyAlignment="1">
      <alignment/>
    </xf>
    <xf numFmtId="0" fontId="7" fillId="34" borderId="0" xfId="0" applyFont="1" applyFill="1" applyAlignment="1" applyProtection="1">
      <alignment horizontal="center"/>
      <protection locked="0"/>
    </xf>
    <xf numFmtId="0" fontId="22" fillId="0" borderId="0" xfId="0" applyFont="1" applyAlignment="1">
      <alignment/>
    </xf>
    <xf numFmtId="0" fontId="14" fillId="0" borderId="0" xfId="0" applyFont="1" applyAlignment="1">
      <alignment/>
    </xf>
    <xf numFmtId="0" fontId="17" fillId="0" borderId="0" xfId="0" applyFont="1" applyAlignment="1">
      <alignment/>
    </xf>
    <xf numFmtId="49" fontId="4" fillId="36" borderId="11" xfId="0" applyNumberFormat="1" applyFont="1" applyFill="1" applyBorder="1" applyAlignment="1" applyProtection="1">
      <alignment horizontal="center" vertical="center" wrapText="1"/>
      <protection locked="0"/>
    </xf>
    <xf numFmtId="0" fontId="9" fillId="0" borderId="0" xfId="0" applyFont="1" applyAlignment="1">
      <alignment/>
    </xf>
    <xf numFmtId="0" fontId="7" fillId="33" borderId="11" xfId="0" applyFont="1" applyFill="1" applyBorder="1" applyAlignment="1" applyProtection="1">
      <alignment horizontal="center"/>
      <protection locked="0"/>
    </xf>
    <xf numFmtId="0" fontId="23" fillId="34" borderId="0" xfId="0" applyFont="1" applyFill="1" applyBorder="1" applyAlignment="1" applyProtection="1">
      <alignment/>
      <protection locked="0"/>
    </xf>
    <xf numFmtId="0" fontId="23" fillId="0" borderId="0" xfId="0" applyFont="1" applyAlignment="1">
      <alignment/>
    </xf>
    <xf numFmtId="49" fontId="7" fillId="33" borderId="11" xfId="0" applyNumberFormat="1" applyFont="1" applyFill="1" applyBorder="1" applyAlignment="1" applyProtection="1">
      <alignment horizontal="right"/>
      <protection locked="0"/>
    </xf>
    <xf numFmtId="49" fontId="7" fillId="33" borderId="12" xfId="0" applyNumberFormat="1" applyFont="1" applyFill="1" applyBorder="1" applyAlignment="1" applyProtection="1">
      <alignment horizontal="right"/>
      <protection locked="0"/>
    </xf>
    <xf numFmtId="0" fontId="4" fillId="33" borderId="11" xfId="0" applyFont="1" applyFill="1" applyBorder="1" applyAlignment="1" applyProtection="1">
      <alignment horizontal="center" vertical="center" wrapText="1"/>
      <protection locked="0"/>
    </xf>
    <xf numFmtId="0" fontId="23" fillId="34" borderId="0" xfId="0" applyFont="1" applyFill="1" applyAlignment="1">
      <alignment/>
    </xf>
    <xf numFmtId="2" fontId="7" fillId="36" borderId="0" xfId="0" applyNumberFormat="1" applyFont="1" applyFill="1" applyAlignment="1" applyProtection="1">
      <alignment/>
      <protection/>
    </xf>
    <xf numFmtId="0" fontId="7" fillId="36" borderId="0" xfId="0" applyFont="1" applyFill="1" applyAlignment="1">
      <alignment/>
    </xf>
    <xf numFmtId="0" fontId="4" fillId="34" borderId="0" xfId="0" applyFont="1" applyFill="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protection locked="0"/>
    </xf>
    <xf numFmtId="0" fontId="7" fillId="0" borderId="0" xfId="0" applyFont="1" applyAlignment="1" applyProtection="1">
      <alignment/>
      <protection locked="0"/>
    </xf>
    <xf numFmtId="0" fontId="7" fillId="0" borderId="0" xfId="0" applyFont="1" applyAlignment="1">
      <alignment horizontal="right"/>
    </xf>
    <xf numFmtId="0" fontId="66" fillId="0" borderId="0" xfId="0" applyFont="1" applyAlignment="1">
      <alignment/>
    </xf>
    <xf numFmtId="0" fontId="67" fillId="0" borderId="0" xfId="0" applyFont="1" applyAlignment="1">
      <alignment/>
    </xf>
    <xf numFmtId="0" fontId="66" fillId="0" borderId="0" xfId="0" applyFont="1" applyAlignment="1" applyProtection="1">
      <alignment/>
      <protection/>
    </xf>
    <xf numFmtId="0" fontId="68" fillId="0" borderId="0" xfId="0" applyFont="1" applyBorder="1" applyAlignment="1" applyProtection="1">
      <alignment vertical="center" wrapText="1"/>
      <protection/>
    </xf>
    <xf numFmtId="0" fontId="69" fillId="0" borderId="11" xfId="0" applyFont="1" applyBorder="1" applyAlignment="1" applyProtection="1">
      <alignment horizontal="center" wrapText="1"/>
      <protection/>
    </xf>
    <xf numFmtId="49" fontId="69" fillId="0" borderId="11" xfId="0" applyNumberFormat="1" applyFont="1" applyBorder="1" applyAlignment="1" applyProtection="1">
      <alignment horizontal="center" wrapText="1"/>
      <protection/>
    </xf>
    <xf numFmtId="0" fontId="68" fillId="0" borderId="0" xfId="0" applyFont="1" applyBorder="1" applyAlignment="1" applyProtection="1">
      <alignment horizontal="center" vertical="center" wrapText="1"/>
      <protection/>
    </xf>
    <xf numFmtId="0" fontId="70" fillId="0" borderId="0" xfId="0" applyFont="1" applyBorder="1" applyAlignment="1" applyProtection="1">
      <alignment vertical="center" wrapText="1"/>
      <protection/>
    </xf>
    <xf numFmtId="0" fontId="70" fillId="0" borderId="0" xfId="0" applyFont="1" applyBorder="1" applyAlignment="1" applyProtection="1">
      <alignment horizontal="center" vertical="center" wrapText="1"/>
      <protection/>
    </xf>
    <xf numFmtId="0" fontId="69" fillId="0" borderId="0" xfId="0" applyFont="1" applyAlignment="1" applyProtection="1">
      <alignment/>
      <protection/>
    </xf>
    <xf numFmtId="0" fontId="71" fillId="0" borderId="0" xfId="0" applyFont="1" applyAlignment="1" applyProtection="1">
      <alignment/>
      <protection/>
    </xf>
    <xf numFmtId="0" fontId="69" fillId="0" borderId="0" xfId="0" applyFont="1" applyAlignment="1" applyProtection="1">
      <alignment wrapText="1"/>
      <protection/>
    </xf>
    <xf numFmtId="0" fontId="66" fillId="0" borderId="0" xfId="0" applyFont="1" applyAlignment="1" applyProtection="1">
      <alignment/>
      <protection/>
    </xf>
    <xf numFmtId="0" fontId="69" fillId="0" borderId="0" xfId="0" applyFont="1" applyAlignment="1" applyProtection="1">
      <alignment vertical="center"/>
      <protection/>
    </xf>
    <xf numFmtId="0" fontId="69" fillId="0" borderId="11" xfId="0" applyFont="1" applyBorder="1" applyAlignment="1">
      <alignment horizontal="center" wrapText="1"/>
    </xf>
    <xf numFmtId="49" fontId="69" fillId="0" borderId="11" xfId="0" applyNumberFormat="1" applyFont="1" applyBorder="1" applyAlignment="1">
      <alignment horizontal="center" wrapText="1"/>
    </xf>
    <xf numFmtId="0" fontId="69" fillId="0" borderId="0" xfId="0" applyFont="1" applyAlignment="1">
      <alignment/>
    </xf>
    <xf numFmtId="0" fontId="69" fillId="0" borderId="0" xfId="0" applyFont="1" applyAlignment="1">
      <alignment wrapText="1"/>
    </xf>
    <xf numFmtId="0" fontId="66" fillId="0" borderId="0" xfId="0" applyFont="1" applyAlignment="1">
      <alignment/>
    </xf>
    <xf numFmtId="0" fontId="68" fillId="0" borderId="0" xfId="0" applyFont="1" applyAlignment="1">
      <alignment vertical="center"/>
    </xf>
    <xf numFmtId="2" fontId="72" fillId="0" borderId="13" xfId="0" applyNumberFormat="1" applyFont="1" applyBorder="1" applyAlignment="1" applyProtection="1">
      <alignment horizontal="left" wrapText="1"/>
      <protection/>
    </xf>
    <xf numFmtId="0" fontId="66" fillId="0" borderId="14" xfId="0" applyFont="1" applyBorder="1" applyAlignment="1" applyProtection="1">
      <alignment horizontal="left" wrapText="1"/>
      <protection/>
    </xf>
    <xf numFmtId="0" fontId="66" fillId="0" borderId="13" xfId="0" applyFont="1" applyBorder="1" applyAlignment="1" applyProtection="1">
      <alignment horizontal="left" wrapText="1"/>
      <protection/>
    </xf>
    <xf numFmtId="0" fontId="67" fillId="0" borderId="0" xfId="0" applyFont="1" applyBorder="1" applyAlignment="1">
      <alignment/>
    </xf>
    <xf numFmtId="0" fontId="8" fillId="0" borderId="0" xfId="0" applyFont="1" applyBorder="1" applyAlignment="1">
      <alignment vertical="top"/>
    </xf>
    <xf numFmtId="0" fontId="68" fillId="0" borderId="0" xfId="0" applyFont="1" applyAlignment="1">
      <alignment horizontal="center" vertical="center"/>
    </xf>
    <xf numFmtId="0" fontId="67" fillId="0" borderId="0" xfId="0" applyFont="1" applyBorder="1" applyAlignment="1">
      <alignment/>
    </xf>
    <xf numFmtId="0" fontId="66" fillId="0" borderId="0" xfId="0" applyFont="1" applyBorder="1" applyAlignment="1" applyProtection="1">
      <alignment/>
      <protection/>
    </xf>
    <xf numFmtId="0" fontId="71" fillId="0" borderId="0" xfId="0" applyFont="1" applyBorder="1" applyAlignment="1">
      <alignment vertical="top"/>
    </xf>
    <xf numFmtId="14" fontId="7" fillId="0" borderId="0" xfId="0" applyNumberFormat="1" applyFont="1" applyAlignment="1">
      <alignment/>
    </xf>
    <xf numFmtId="0" fontId="72" fillId="0" borderId="13" xfId="0" applyFont="1" applyBorder="1" applyAlignment="1" applyProtection="1">
      <alignment horizontal="left" wrapText="1"/>
      <protection/>
    </xf>
    <xf numFmtId="0" fontId="5"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202" fontId="3" fillId="0" borderId="11" xfId="0" applyNumberFormat="1" applyFont="1" applyBorder="1" applyAlignment="1" applyProtection="1">
      <alignment horizontal="right" vertical="center" wrapText="1"/>
      <protection/>
    </xf>
    <xf numFmtId="202" fontId="3" fillId="0" borderId="11" xfId="0" applyNumberFormat="1" applyFont="1" applyBorder="1" applyAlignment="1" applyProtection="1">
      <alignment horizontal="right" vertical="center" wrapText="1"/>
      <protection locked="0"/>
    </xf>
    <xf numFmtId="202" fontId="5" fillId="0" borderId="11" xfId="0" applyNumberFormat="1" applyFont="1" applyBorder="1" applyAlignment="1" applyProtection="1">
      <alignment horizontal="right" vertical="center" wrapText="1"/>
      <protection/>
    </xf>
    <xf numFmtId="0" fontId="3" fillId="0" borderId="11" xfId="0" applyFont="1" applyBorder="1" applyAlignment="1" applyProtection="1">
      <alignment horizontal="right" vertical="center" wrapText="1"/>
      <protection/>
    </xf>
    <xf numFmtId="202" fontId="5" fillId="0" borderId="11" xfId="0" applyNumberFormat="1" applyFont="1" applyBorder="1" applyAlignment="1" applyProtection="1">
      <alignment horizontal="right" vertical="center" wrapText="1"/>
      <protection locked="0"/>
    </xf>
    <xf numFmtId="0" fontId="5" fillId="0" borderId="15" xfId="0" applyFont="1" applyBorder="1" applyAlignment="1" applyProtection="1">
      <alignment horizontal="center" vertical="center" wrapText="1"/>
      <protection/>
    </xf>
    <xf numFmtId="202" fontId="3" fillId="0" borderId="11" xfId="0" applyNumberFormat="1" applyFont="1" applyBorder="1" applyAlignment="1" applyProtection="1">
      <alignment vertical="center" wrapText="1"/>
      <protection locked="0"/>
    </xf>
    <xf numFmtId="202" fontId="5" fillId="0" borderId="11" xfId="0" applyNumberFormat="1" applyFont="1" applyBorder="1" applyAlignment="1" applyProtection="1">
      <alignment vertical="center" wrapText="1"/>
      <protection/>
    </xf>
    <xf numFmtId="0" fontId="3" fillId="0" borderId="11" xfId="0" applyFont="1" applyBorder="1" applyAlignment="1" applyProtection="1">
      <alignment vertical="center" wrapText="1"/>
      <protection/>
    </xf>
    <xf numFmtId="202" fontId="3" fillId="0" borderId="11" xfId="0" applyNumberFormat="1" applyFont="1" applyBorder="1" applyAlignment="1" applyProtection="1">
      <alignment vertical="center" wrapText="1"/>
      <protection/>
    </xf>
    <xf numFmtId="202" fontId="5" fillId="0" borderId="11" xfId="0" applyNumberFormat="1" applyFont="1" applyBorder="1" applyAlignment="1" applyProtection="1">
      <alignment vertical="center" wrapText="1"/>
      <protection locked="0"/>
    </xf>
    <xf numFmtId="0" fontId="8"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6" fillId="0" borderId="16" xfId="0" applyFont="1" applyBorder="1" applyAlignment="1">
      <alignment horizontal="center" vertical="center" wrapText="1"/>
    </xf>
    <xf numFmtId="202" fontId="7" fillId="0" borderId="16" xfId="0" applyNumberFormat="1" applyFont="1" applyBorder="1" applyAlignment="1">
      <alignment vertical="center" wrapText="1"/>
    </xf>
    <xf numFmtId="202" fontId="7" fillId="0" borderId="13" xfId="0" applyNumberFormat="1" applyFont="1" applyBorder="1" applyAlignment="1">
      <alignment vertical="center" wrapText="1"/>
    </xf>
    <xf numFmtId="202" fontId="3" fillId="0" borderId="17" xfId="0" applyNumberFormat="1" applyFont="1" applyBorder="1" applyAlignment="1">
      <alignment vertical="center" wrapText="1"/>
    </xf>
    <xf numFmtId="0" fontId="6" fillId="0" borderId="0" xfId="0" applyFont="1" applyBorder="1" applyAlignment="1">
      <alignment vertical="center" wrapText="1"/>
    </xf>
    <xf numFmtId="0" fontId="26" fillId="0" borderId="0" xfId="0" applyFont="1" applyBorder="1" applyAlignment="1">
      <alignment horizontal="center" vertical="center" wrapText="1"/>
    </xf>
    <xf numFmtId="0" fontId="7" fillId="0" borderId="0" xfId="0" applyFont="1" applyBorder="1" applyAlignment="1">
      <alignment vertical="center" wrapText="1"/>
    </xf>
    <xf numFmtId="0" fontId="6" fillId="0" borderId="11" xfId="0" applyFont="1" applyBorder="1" applyAlignment="1">
      <alignment horizontal="center" vertical="center" textRotation="90" wrapText="1"/>
    </xf>
    <xf numFmtId="202" fontId="25" fillId="0" borderId="11" xfId="0" applyNumberFormat="1" applyFont="1" applyBorder="1" applyAlignment="1">
      <alignment horizontal="right" vertical="center" wrapText="1"/>
    </xf>
    <xf numFmtId="202" fontId="4" fillId="0" borderId="11" xfId="0" applyNumberFormat="1" applyFont="1" applyBorder="1" applyAlignment="1">
      <alignment horizontal="right" vertical="center" wrapText="1"/>
    </xf>
    <xf numFmtId="202" fontId="25" fillId="0" borderId="11" xfId="0" applyNumberFormat="1" applyFont="1" applyFill="1" applyBorder="1" applyAlignment="1">
      <alignment horizontal="right" vertical="center" wrapText="1"/>
    </xf>
    <xf numFmtId="202" fontId="25" fillId="0" borderId="11" xfId="0" applyNumberFormat="1" applyFont="1" applyBorder="1" applyAlignment="1">
      <alignment horizontal="center" vertical="center" wrapText="1"/>
    </xf>
    <xf numFmtId="49" fontId="69" fillId="0" borderId="11" xfId="0" applyNumberFormat="1" applyFont="1" applyBorder="1" applyAlignment="1" applyProtection="1">
      <alignment horizontal="center" wrapText="1"/>
      <protection/>
    </xf>
    <xf numFmtId="49" fontId="69" fillId="0" borderId="11" xfId="0" applyNumberFormat="1" applyFont="1" applyBorder="1" applyAlignment="1">
      <alignment horizontal="center" wrapText="1"/>
    </xf>
    <xf numFmtId="0" fontId="7" fillId="33" borderId="16" xfId="0" applyFont="1" applyFill="1" applyBorder="1" applyAlignment="1" applyProtection="1">
      <alignment/>
      <protection locked="0"/>
    </xf>
    <xf numFmtId="0" fontId="7" fillId="33" borderId="13" xfId="0" applyFont="1" applyFill="1" applyBorder="1" applyAlignment="1" applyProtection="1">
      <alignment/>
      <protection locked="0"/>
    </xf>
    <xf numFmtId="0" fontId="7" fillId="33" borderId="17" xfId="0" applyFont="1" applyFill="1" applyBorder="1" applyAlignment="1" applyProtection="1">
      <alignment/>
      <protection locked="0"/>
    </xf>
    <xf numFmtId="0" fontId="7" fillId="33" borderId="0" xfId="0" applyFont="1" applyFill="1" applyAlignment="1" applyProtection="1">
      <alignment horizontal="center"/>
      <protection locked="0"/>
    </xf>
    <xf numFmtId="0" fontId="7" fillId="33" borderId="16" xfId="0" applyFont="1" applyFill="1" applyBorder="1" applyAlignment="1" applyProtection="1">
      <alignment horizontal="left"/>
      <protection locked="0"/>
    </xf>
    <xf numFmtId="0" fontId="7" fillId="33" borderId="13" xfId="0" applyFont="1" applyFill="1" applyBorder="1" applyAlignment="1" applyProtection="1">
      <alignment horizontal="left"/>
      <protection locked="0"/>
    </xf>
    <xf numFmtId="0" fontId="7" fillId="33" borderId="17" xfId="0" applyFont="1" applyFill="1" applyBorder="1" applyAlignment="1" applyProtection="1">
      <alignment horizontal="left"/>
      <protection locked="0"/>
    </xf>
    <xf numFmtId="0" fontId="7" fillId="0" borderId="0" xfId="0" applyFont="1" applyAlignment="1">
      <alignment horizontal="left"/>
    </xf>
    <xf numFmtId="0" fontId="7" fillId="33" borderId="18" xfId="0"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6" fillId="0" borderId="0" xfId="0" applyFont="1" applyAlignment="1">
      <alignment horizontal="left" vertical="center"/>
    </xf>
    <xf numFmtId="0" fontId="21" fillId="0" borderId="0" xfId="0" applyFont="1" applyAlignment="1">
      <alignment horizontal="left"/>
    </xf>
    <xf numFmtId="0" fontId="7" fillId="0" borderId="0" xfId="0" applyFont="1" applyAlignment="1">
      <alignment horizontal="center"/>
    </xf>
    <xf numFmtId="0" fontId="7" fillId="33" borderId="16" xfId="0" applyFont="1" applyFill="1" applyBorder="1" applyAlignment="1" applyProtection="1">
      <alignment horizontal="center"/>
      <protection locked="0"/>
    </xf>
    <xf numFmtId="0" fontId="7" fillId="33" borderId="11" xfId="0" applyFont="1" applyFill="1" applyBorder="1" applyAlignment="1" applyProtection="1">
      <alignment horizontal="center"/>
      <protection locked="0"/>
    </xf>
    <xf numFmtId="0" fontId="7" fillId="0" borderId="0" xfId="0" applyFont="1" applyAlignment="1">
      <alignment horizontal="right"/>
    </xf>
    <xf numFmtId="0" fontId="6" fillId="33" borderId="16" xfId="0" applyFont="1" applyFill="1" applyBorder="1" applyAlignment="1" applyProtection="1">
      <alignment horizontal="left"/>
      <protection locked="0"/>
    </xf>
    <xf numFmtId="0" fontId="6" fillId="33" borderId="13" xfId="0" applyFont="1" applyFill="1" applyBorder="1" applyAlignment="1" applyProtection="1">
      <alignment horizontal="left"/>
      <protection locked="0"/>
    </xf>
    <xf numFmtId="0" fontId="6" fillId="33" borderId="17" xfId="0" applyFont="1" applyFill="1" applyBorder="1" applyAlignment="1" applyProtection="1">
      <alignment horizontal="left"/>
      <protection locked="0"/>
    </xf>
    <xf numFmtId="0" fontId="67" fillId="0" borderId="14" xfId="0" applyFont="1" applyBorder="1" applyAlignment="1">
      <alignment horizontal="left"/>
    </xf>
    <xf numFmtId="0" fontId="71" fillId="0" borderId="10" xfId="0" applyFont="1" applyBorder="1" applyAlignment="1">
      <alignment horizontal="center" vertical="top"/>
    </xf>
    <xf numFmtId="0" fontId="71" fillId="0" borderId="0" xfId="0" applyFont="1" applyAlignment="1" applyProtection="1">
      <alignment horizontal="left" wrapText="1"/>
      <protection/>
    </xf>
    <xf numFmtId="0" fontId="71" fillId="0" borderId="0" xfId="0" applyFont="1" applyAlignment="1" applyProtection="1">
      <alignment horizontal="left"/>
      <protection/>
    </xf>
    <xf numFmtId="0" fontId="69" fillId="0" borderId="11" xfId="0" applyFont="1" applyBorder="1" applyAlignment="1" applyProtection="1">
      <alignment horizontal="center" wrapText="1"/>
      <protection/>
    </xf>
    <xf numFmtId="0" fontId="69" fillId="0" borderId="16" xfId="0" applyFont="1" applyBorder="1" applyAlignment="1" applyProtection="1">
      <alignment horizontal="center" wrapText="1"/>
      <protection/>
    </xf>
    <xf numFmtId="0" fontId="69" fillId="0" borderId="13" xfId="0" applyFont="1" applyBorder="1" applyAlignment="1" applyProtection="1">
      <alignment horizontal="center" wrapText="1"/>
      <protection/>
    </xf>
    <xf numFmtId="0" fontId="69" fillId="0" borderId="17" xfId="0" applyFont="1" applyBorder="1" applyAlignment="1" applyProtection="1">
      <alignment horizontal="center" wrapText="1"/>
      <protection/>
    </xf>
    <xf numFmtId="0" fontId="69" fillId="0" borderId="0" xfId="0" applyFont="1" applyAlignment="1" applyProtection="1">
      <alignment horizontal="center"/>
      <protection/>
    </xf>
    <xf numFmtId="0" fontId="5" fillId="0" borderId="16"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1" xfId="0" applyFont="1" applyBorder="1" applyAlignment="1" applyProtection="1">
      <alignment horizontal="left" vertical="center" wrapText="1"/>
      <protection/>
    </xf>
    <xf numFmtId="0" fontId="66" fillId="0" borderId="0" xfId="0" applyFont="1" applyBorder="1" applyAlignment="1" applyProtection="1">
      <alignment horizontal="right"/>
      <protection/>
    </xf>
    <xf numFmtId="0" fontId="70" fillId="0" borderId="0" xfId="0" applyFont="1" applyBorder="1" applyAlignment="1" applyProtection="1">
      <alignment horizontal="center" vertical="center" wrapText="1"/>
      <protection/>
    </xf>
    <xf numFmtId="49" fontId="69" fillId="0" borderId="11" xfId="0" applyNumberFormat="1" applyFont="1" applyBorder="1" applyAlignment="1" applyProtection="1">
      <alignment horizontal="center" wrapText="1"/>
      <protection/>
    </xf>
    <xf numFmtId="0" fontId="5" fillId="0" borderId="16"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71" fillId="0" borderId="0" xfId="0" applyFont="1" applyBorder="1" applyAlignment="1">
      <alignment horizontal="center" vertical="top"/>
    </xf>
    <xf numFmtId="0" fontId="69" fillId="0" borderId="0" xfId="0" applyFont="1" applyBorder="1" applyAlignment="1" applyProtection="1">
      <alignment horizontal="center" wrapText="1"/>
      <protection/>
    </xf>
    <xf numFmtId="0" fontId="68" fillId="0" borderId="0" xfId="0" applyFont="1" applyBorder="1" applyAlignment="1" applyProtection="1">
      <alignment horizontal="center" vertical="center" wrapText="1"/>
      <protection/>
    </xf>
    <xf numFmtId="0" fontId="69" fillId="0" borderId="0" xfId="0" applyFont="1" applyAlignment="1" applyProtection="1">
      <alignment horizontal="right"/>
      <protection/>
    </xf>
    <xf numFmtId="0" fontId="3" fillId="0" borderId="16" xfId="0" applyFont="1" applyBorder="1" applyAlignment="1" applyProtection="1">
      <alignment vertical="center" wrapText="1"/>
      <protection/>
    </xf>
    <xf numFmtId="0" fontId="3" fillId="0" borderId="13"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6" fillId="0" borderId="11" xfId="0" applyFont="1" applyBorder="1" applyAlignment="1">
      <alignment horizontal="center"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202" fontId="7" fillId="0" borderId="11" xfId="0" applyNumberFormat="1"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7" fillId="0" borderId="14" xfId="0" applyFont="1" applyBorder="1" applyAlignment="1">
      <alignment horizontal="center"/>
    </xf>
    <xf numFmtId="0" fontId="6" fillId="0" borderId="0" xfId="0" applyFont="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26" fillId="0" borderId="11" xfId="0" applyFont="1" applyBorder="1" applyAlignment="1">
      <alignment horizontal="center" vertical="center" wrapText="1"/>
    </xf>
    <xf numFmtId="0" fontId="71" fillId="0" borderId="0" xfId="0" applyFont="1" applyAlignment="1">
      <alignment horizontal="center" vertical="top"/>
    </xf>
    <xf numFmtId="0" fontId="6" fillId="0" borderId="16" xfId="0" applyFont="1" applyBorder="1" applyAlignment="1">
      <alignment vertical="center" wrapText="1"/>
    </xf>
    <xf numFmtId="0" fontId="6" fillId="0" borderId="17" xfId="0" applyFont="1" applyBorder="1" applyAlignment="1">
      <alignment vertical="center" wrapText="1"/>
    </xf>
    <xf numFmtId="0" fontId="71" fillId="0" borderId="0" xfId="0" applyFont="1" applyAlignment="1">
      <alignment horizontal="left" vertical="top" wrapText="1"/>
    </xf>
    <xf numFmtId="0" fontId="69" fillId="0" borderId="11" xfId="0" applyFont="1" applyBorder="1" applyAlignment="1">
      <alignment horizontal="center" wrapText="1"/>
    </xf>
    <xf numFmtId="0" fontId="69" fillId="0" borderId="0" xfId="0" applyFont="1" applyAlignment="1">
      <alignment horizontal="right"/>
    </xf>
    <xf numFmtId="0" fontId="72" fillId="0" borderId="14" xfId="0" applyFont="1" applyBorder="1" applyAlignment="1">
      <alignment horizontal="center" wrapText="1"/>
    </xf>
    <xf numFmtId="0" fontId="71" fillId="0" borderId="0" xfId="0" applyFont="1" applyAlignment="1">
      <alignment horizontal="left"/>
    </xf>
    <xf numFmtId="0" fontId="71" fillId="0" borderId="22" xfId="0" applyFont="1" applyBorder="1" applyAlignment="1">
      <alignment horizontal="left"/>
    </xf>
    <xf numFmtId="49" fontId="69" fillId="0" borderId="11" xfId="0" applyNumberFormat="1" applyFont="1" applyBorder="1" applyAlignment="1">
      <alignment horizontal="center" vertical="center" wrapText="1"/>
    </xf>
    <xf numFmtId="0" fontId="69" fillId="0" borderId="11" xfId="0" applyFont="1" applyBorder="1" applyAlignment="1">
      <alignment horizontal="center" vertical="center" wrapText="1"/>
    </xf>
    <xf numFmtId="0" fontId="72" fillId="0" borderId="13" xfId="0" applyFont="1" applyBorder="1" applyAlignment="1">
      <alignment horizontal="center" wrapText="1"/>
    </xf>
    <xf numFmtId="2" fontId="72" fillId="0" borderId="13" xfId="0" applyNumberFormat="1" applyFont="1" applyBorder="1" applyAlignment="1">
      <alignment horizontal="center" wrapText="1"/>
    </xf>
    <xf numFmtId="0" fontId="69" fillId="0" borderId="16"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7" xfId="0" applyFont="1" applyBorder="1" applyAlignment="1">
      <alignment horizontal="center" vertical="center" wrapText="1"/>
    </xf>
    <xf numFmtId="0" fontId="72" fillId="0" borderId="13" xfId="0" applyFont="1" applyBorder="1" applyAlignment="1">
      <alignment horizontal="center"/>
    </xf>
    <xf numFmtId="49" fontId="69" fillId="0" borderId="11" xfId="0" applyNumberFormat="1" applyFont="1" applyBorder="1" applyAlignment="1">
      <alignment horizontal="center" wrapText="1"/>
    </xf>
    <xf numFmtId="0" fontId="69" fillId="0" borderId="11" xfId="0" applyNumberFormat="1" applyFont="1" applyBorder="1" applyAlignment="1">
      <alignment horizontal="center" wrapText="1"/>
    </xf>
    <xf numFmtId="0" fontId="69" fillId="0" borderId="0" xfId="0" applyFont="1" applyBorder="1" applyAlignment="1">
      <alignment horizontal="center" wrapText="1"/>
    </xf>
    <xf numFmtId="0" fontId="73" fillId="0" borderId="0" xfId="0" applyFont="1" applyAlignment="1">
      <alignment horizontal="center" vertical="center"/>
    </xf>
    <xf numFmtId="0" fontId="74" fillId="0" borderId="0" xfId="0" applyFont="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1" xfId="0" applyFont="1" applyBorder="1" applyAlignment="1">
      <alignment horizontal="center" vertical="center" wrapText="1"/>
    </xf>
    <xf numFmtId="202" fontId="6" fillId="0" borderId="11" xfId="0" applyNumberFormat="1" applyFont="1" applyBorder="1" applyAlignment="1">
      <alignment vertical="center" wrapText="1"/>
    </xf>
    <xf numFmtId="202" fontId="7" fillId="0" borderId="15" xfId="0" applyNumberFormat="1" applyFont="1" applyBorder="1" applyAlignment="1">
      <alignment vertical="center" wrapText="1"/>
    </xf>
    <xf numFmtId="202" fontId="7" fillId="0" borderId="17" xfId="0" applyNumberFormat="1" applyFont="1" applyBorder="1" applyAlignment="1">
      <alignment vertical="center" wrapText="1"/>
    </xf>
    <xf numFmtId="0" fontId="6" fillId="0" borderId="0" xfId="0" applyFont="1" applyAlignment="1">
      <alignment horizontal="center"/>
    </xf>
    <xf numFmtId="202" fontId="7" fillId="0" borderId="11" xfId="0" applyNumberFormat="1" applyFont="1" applyFill="1" applyBorder="1" applyAlignment="1">
      <alignment vertical="center" wrapText="1"/>
    </xf>
    <xf numFmtId="202" fontId="6" fillId="0" borderId="11" xfId="0" applyNumberFormat="1" applyFont="1" applyFill="1" applyBorder="1"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MIN-&#1055;&#1050;\Users\Public\Documents\&#1050;&#1040;&#1047;&#1053;&#1040;&#1063;&#1045;&#1049;&#1057;&#1058;&#1042;&#1054;%202017%20(&#1047;&#1042;&#1030;&#1058;&#1048;)\&#1053;&#1086;&#1074;&#1110;%20&#1079;&#1074;&#1110;&#1090;&#1080;%20&#1082;&#1074;&#1072;&#1088;&#1090;&#1072;&#1083;&#1100;&#1085;&#1110;%202018%20&#1087;&#1086;&#1095;.%20&#1079;%20&#1092;&#1072;&#1082;&#1090;&#1080;&#1095;\ZV_kv2017v1.3%20&#1079;&#1072;%20&#1030;&#1082;&#1074;.%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5">
        <row r="23">
          <cell r="F23">
            <v>0</v>
          </cell>
        </row>
      </sheetData>
      <sheetData sheetId="56">
        <row r="23">
          <cell r="E23">
            <v>837.9</v>
          </cell>
          <cell r="F23">
            <v>0</v>
          </cell>
          <cell r="R23">
            <v>0</v>
          </cell>
        </row>
      </sheetData>
      <sheetData sheetId="87">
        <row r="22">
          <cell r="E22">
            <v>0</v>
          </cell>
          <cell r="F22">
            <v>0</v>
          </cell>
          <cell r="N22">
            <v>0</v>
          </cell>
        </row>
      </sheetData>
      <sheetData sheetId="118">
        <row r="22">
          <cell r="F22">
            <v>0</v>
          </cell>
          <cell r="G22">
            <v>0</v>
          </cell>
          <cell r="N22">
            <v>0</v>
          </cell>
        </row>
      </sheetData>
      <sheetData sheetId="159">
        <row r="20">
          <cell r="E20">
            <v>0</v>
          </cell>
        </row>
      </sheetData>
      <sheetData sheetId="162">
        <row r="22">
          <cell r="G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1"/>
  <dimension ref="A1:Q40"/>
  <sheetViews>
    <sheetView showGridLines="0" zoomScalePageLayoutView="0" workbookViewId="0" topLeftCell="A1">
      <selection activeCell="D23" sqref="D23"/>
    </sheetView>
  </sheetViews>
  <sheetFormatPr defaultColWidth="9.140625" defaultRowHeight="15"/>
  <cols>
    <col min="1" max="1" width="15.00390625" style="3" customWidth="1"/>
    <col min="2" max="2" width="15.421875" style="3" customWidth="1"/>
    <col min="3" max="4" width="9.140625" style="3" customWidth="1"/>
    <col min="5" max="5" width="10.140625" style="3" bestFit="1" customWidth="1"/>
    <col min="6" max="6" width="9.00390625" style="3" customWidth="1"/>
    <col min="7" max="8" width="9.140625" style="3" customWidth="1"/>
    <col min="9" max="9" width="10.7109375" style="3" customWidth="1"/>
    <col min="10" max="16384" width="9.140625" style="3" customWidth="1"/>
  </cols>
  <sheetData>
    <row r="1" ht="18.75">
      <c r="B1" s="6" t="s">
        <v>18</v>
      </c>
    </row>
    <row r="2" ht="15" hidden="1"/>
    <row r="3" spans="1:16" ht="15">
      <c r="A3" s="3" t="s">
        <v>0</v>
      </c>
      <c r="B3" s="92" t="s">
        <v>216</v>
      </c>
      <c r="C3" s="93"/>
      <c r="D3" s="93"/>
      <c r="E3" s="93"/>
      <c r="F3" s="93"/>
      <c r="G3" s="93"/>
      <c r="H3" s="93"/>
      <c r="I3" s="93"/>
      <c r="J3" s="93"/>
      <c r="K3" s="93"/>
      <c r="L3" s="93"/>
      <c r="M3" s="93"/>
      <c r="N3" s="93"/>
      <c r="O3" s="93"/>
      <c r="P3" s="94"/>
    </row>
    <row r="4" spans="1:15" ht="15">
      <c r="A4" s="99" t="s">
        <v>25</v>
      </c>
      <c r="B4" s="99"/>
      <c r="C4" s="99"/>
      <c r="D4" s="100" t="s">
        <v>220</v>
      </c>
      <c r="E4" s="101"/>
      <c r="F4" s="101"/>
      <c r="G4" s="102"/>
      <c r="H4" s="102"/>
      <c r="I4" s="102"/>
      <c r="J4" s="102"/>
      <c r="K4" s="102"/>
      <c r="L4" s="102"/>
      <c r="M4" s="102"/>
      <c r="N4" s="103"/>
      <c r="O4" s="3" t="s">
        <v>26</v>
      </c>
    </row>
    <row r="5" spans="1:7" ht="15">
      <c r="A5" s="3" t="s">
        <v>31</v>
      </c>
      <c r="B5" s="107" t="s">
        <v>207</v>
      </c>
      <c r="C5" s="102"/>
      <c r="D5" s="102"/>
      <c r="E5" s="102"/>
      <c r="F5" s="103"/>
      <c r="G5" s="3" t="s">
        <v>30</v>
      </c>
    </row>
    <row r="6" ht="0.75" customHeight="1"/>
    <row r="7" spans="1:12" ht="15">
      <c r="A7" s="3" t="s">
        <v>54</v>
      </c>
      <c r="F7" s="18">
        <v>2</v>
      </c>
      <c r="L7" s="19" t="s">
        <v>55</v>
      </c>
    </row>
    <row r="8" ht="15" hidden="1">
      <c r="L8" s="19" t="s">
        <v>56</v>
      </c>
    </row>
    <row r="9" spans="1:9" ht="15.75" customHeight="1">
      <c r="A9" s="5" t="s">
        <v>4</v>
      </c>
      <c r="H9" s="20"/>
      <c r="I9" s="3" t="s">
        <v>6</v>
      </c>
    </row>
    <row r="10" spans="1:17" ht="15.75" customHeight="1">
      <c r="A10" s="5" t="s">
        <v>5</v>
      </c>
      <c r="H10" s="21" t="s">
        <v>208</v>
      </c>
      <c r="I10" s="103" t="s">
        <v>209</v>
      </c>
      <c r="J10" s="108"/>
      <c r="K10" s="108"/>
      <c r="L10" s="108"/>
      <c r="M10" s="108"/>
      <c r="N10" s="108"/>
      <c r="O10" s="108"/>
      <c r="Q10" s="3" t="s">
        <v>11</v>
      </c>
    </row>
    <row r="11" spans="1:2" ht="19.5" customHeight="1">
      <c r="A11" s="104" t="s">
        <v>53</v>
      </c>
      <c r="B11" s="104"/>
    </row>
    <row r="12" spans="1:2" ht="15">
      <c r="A12" s="106" t="s">
        <v>20</v>
      </c>
      <c r="B12" s="106"/>
    </row>
    <row r="13" spans="1:2" ht="15">
      <c r="A13" s="4" t="s">
        <v>1</v>
      </c>
      <c r="B13" s="2" t="s">
        <v>210</v>
      </c>
    </row>
    <row r="14" spans="1:16" ht="15">
      <c r="A14" s="4" t="s">
        <v>32</v>
      </c>
      <c r="B14" s="22">
        <v>6320285201</v>
      </c>
      <c r="P14" s="23"/>
    </row>
    <row r="15" spans="1:16" ht="15">
      <c r="A15" s="4" t="s">
        <v>2</v>
      </c>
      <c r="B15" s="22">
        <v>430</v>
      </c>
      <c r="D15" s="24" t="s">
        <v>21</v>
      </c>
      <c r="E15" s="25"/>
      <c r="F15" s="25"/>
      <c r="G15" s="25"/>
      <c r="H15" s="25"/>
      <c r="I15" s="25"/>
      <c r="P15" s="23"/>
    </row>
    <row r="16" spans="1:16" ht="15">
      <c r="A16" s="3" t="s">
        <v>7</v>
      </c>
      <c r="B16" s="26"/>
      <c r="D16" s="7"/>
      <c r="P16" s="23"/>
    </row>
    <row r="17" spans="1:16" ht="15">
      <c r="A17" s="3" t="s">
        <v>7</v>
      </c>
      <c r="B17" s="27" t="s">
        <v>233</v>
      </c>
      <c r="C17" s="9" t="s">
        <v>193</v>
      </c>
      <c r="P17" s="28"/>
    </row>
    <row r="18" spans="1:6" ht="15">
      <c r="A18" s="3" t="s">
        <v>8</v>
      </c>
      <c r="B18" s="17" t="s">
        <v>234</v>
      </c>
      <c r="C18" s="9" t="s">
        <v>203</v>
      </c>
      <c r="D18" s="3">
        <f>IF(B18="1 квітня",1,IF(B18="1 липня",2,IF(B18="1 жовтня",3,0)))</f>
        <v>3</v>
      </c>
      <c r="E18" s="59" t="s">
        <v>204</v>
      </c>
      <c r="F18" s="29">
        <v>18</v>
      </c>
    </row>
    <row r="19" spans="1:5" ht="15">
      <c r="A19" s="3" t="s">
        <v>19</v>
      </c>
      <c r="C19" s="95" t="s">
        <v>235</v>
      </c>
      <c r="D19" s="95"/>
      <c r="E19" s="95"/>
    </row>
    <row r="20" spans="1:5" ht="15">
      <c r="A20" s="8" t="s">
        <v>42</v>
      </c>
      <c r="B20" s="2" t="s">
        <v>211</v>
      </c>
      <c r="C20" s="3" t="s">
        <v>43</v>
      </c>
      <c r="D20" s="11"/>
      <c r="E20" s="11"/>
    </row>
    <row r="21" spans="1:5" ht="15">
      <c r="A21" s="8" t="s">
        <v>44</v>
      </c>
      <c r="B21" s="15" t="s">
        <v>212</v>
      </c>
      <c r="C21" s="3" t="s">
        <v>45</v>
      </c>
      <c r="D21" s="11"/>
      <c r="E21" s="11"/>
    </row>
    <row r="22" spans="1:5" ht="15">
      <c r="A22" s="8" t="s">
        <v>46</v>
      </c>
      <c r="B22" s="15" t="s">
        <v>71</v>
      </c>
      <c r="C22" s="3" t="s">
        <v>47</v>
      </c>
      <c r="D22" s="11"/>
      <c r="E22" s="11"/>
    </row>
    <row r="23" spans="1:5" ht="15.75">
      <c r="A23" s="16" t="s">
        <v>48</v>
      </c>
      <c r="B23" s="15" t="s">
        <v>24</v>
      </c>
      <c r="C23" s="3" t="s">
        <v>49</v>
      </c>
      <c r="D23" s="11"/>
      <c r="E23" s="11"/>
    </row>
    <row r="24" spans="1:5" ht="15.75">
      <c r="A24" s="16" t="s">
        <v>50</v>
      </c>
      <c r="B24" s="15" t="s">
        <v>213</v>
      </c>
      <c r="C24" s="3" t="s">
        <v>51</v>
      </c>
      <c r="D24" s="11"/>
      <c r="E24" s="11"/>
    </row>
    <row r="25" ht="6.75" customHeight="1"/>
    <row r="26" spans="1:8" ht="15">
      <c r="A26" s="3" t="s">
        <v>16</v>
      </c>
      <c r="F26" s="96" t="s">
        <v>214</v>
      </c>
      <c r="G26" s="97"/>
      <c r="H26" s="98"/>
    </row>
    <row r="27" ht="6.75" customHeight="1" hidden="1"/>
    <row r="28" spans="1:8" ht="15">
      <c r="A28" s="3" t="s">
        <v>17</v>
      </c>
      <c r="F28" s="96" t="s">
        <v>215</v>
      </c>
      <c r="G28" s="97"/>
      <c r="H28" s="98"/>
    </row>
    <row r="29" spans="6:8" ht="6.75" customHeight="1">
      <c r="F29" s="11"/>
      <c r="G29" s="11"/>
      <c r="H29" s="11"/>
    </row>
    <row r="30" spans="1:8" ht="15">
      <c r="A30" s="109" t="s">
        <v>12</v>
      </c>
      <c r="B30" s="109"/>
      <c r="C30" s="109"/>
      <c r="D30" s="109"/>
      <c r="E30" s="109"/>
      <c r="F30" s="110" t="s">
        <v>35</v>
      </c>
      <c r="G30" s="111"/>
      <c r="H30" s="112"/>
    </row>
    <row r="31" spans="1:8" ht="15">
      <c r="A31" s="109" t="s">
        <v>13</v>
      </c>
      <c r="B31" s="109"/>
      <c r="C31" s="109"/>
      <c r="D31" s="109"/>
      <c r="E31" s="109"/>
      <c r="F31" s="110" t="s">
        <v>14</v>
      </c>
      <c r="G31" s="111"/>
      <c r="H31" s="112"/>
    </row>
    <row r="32" ht="8.25" customHeight="1"/>
    <row r="33" ht="15" hidden="1"/>
    <row r="34" ht="15" hidden="1"/>
    <row r="35" s="13" customFormat="1" ht="24" customHeight="1">
      <c r="A35" s="12" t="s">
        <v>38</v>
      </c>
    </row>
    <row r="36" s="14" customFormat="1" ht="22.5">
      <c r="A36" s="10" t="s">
        <v>39</v>
      </c>
    </row>
    <row r="37" ht="20.25">
      <c r="A37" s="14" t="s">
        <v>40</v>
      </c>
    </row>
    <row r="38" spans="1:14" ht="22.5">
      <c r="A38" s="105" t="s">
        <v>57</v>
      </c>
      <c r="B38" s="105"/>
      <c r="C38" s="105"/>
      <c r="D38" s="105"/>
      <c r="E38" s="105"/>
      <c r="F38" s="105"/>
      <c r="G38" s="105"/>
      <c r="H38" s="105"/>
      <c r="I38" s="105"/>
      <c r="J38" s="105"/>
      <c r="K38" s="105"/>
      <c r="L38" s="105"/>
      <c r="M38" s="105"/>
      <c r="N38" s="105"/>
    </row>
    <row r="39" ht="15">
      <c r="A39" s="3" t="s">
        <v>63</v>
      </c>
    </row>
    <row r="40" ht="15">
      <c r="A40"/>
    </row>
  </sheetData>
  <sheetProtection sheet="1" selectLockedCells="1"/>
  <mergeCells count="15">
    <mergeCell ref="A38:N38"/>
    <mergeCell ref="F28:H28"/>
    <mergeCell ref="A12:B12"/>
    <mergeCell ref="B5:F5"/>
    <mergeCell ref="I10:O10"/>
    <mergeCell ref="A30:E30"/>
    <mergeCell ref="F30:H30"/>
    <mergeCell ref="A31:E31"/>
    <mergeCell ref="F31:H31"/>
    <mergeCell ref="B3:P3"/>
    <mergeCell ref="C19:E19"/>
    <mergeCell ref="F26:H26"/>
    <mergeCell ref="A4:C4"/>
    <mergeCell ref="D4:N4"/>
    <mergeCell ref="A11:B1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Лист16"/>
  <dimension ref="A1:L100"/>
  <sheetViews>
    <sheetView tabSelected="1" zoomScalePageLayoutView="0" workbookViewId="0" topLeftCell="A1">
      <selection activeCell="F89" sqref="F89"/>
    </sheetView>
  </sheetViews>
  <sheetFormatPr defaultColWidth="9.140625" defaultRowHeight="15"/>
  <cols>
    <col min="1" max="1" width="30.28125" style="32" customWidth="1"/>
    <col min="2" max="2" width="26.421875" style="32" customWidth="1"/>
    <col min="3" max="3" width="10.8515625" style="32" customWidth="1"/>
    <col min="4" max="4" width="5.8515625" style="32" customWidth="1"/>
    <col min="5" max="5" width="13.421875" style="32" customWidth="1"/>
    <col min="6" max="6" width="13.57421875" style="32" customWidth="1"/>
    <col min="7" max="16384" width="9.140625" style="32" customWidth="1"/>
  </cols>
  <sheetData>
    <row r="1" spans="4:6" ht="12.75">
      <c r="D1" s="115" t="s">
        <v>69</v>
      </c>
      <c r="E1" s="116"/>
      <c r="F1" s="116"/>
    </row>
    <row r="2" spans="4:6" ht="12.75">
      <c r="D2" s="116"/>
      <c r="E2" s="116"/>
      <c r="F2" s="116"/>
    </row>
    <row r="3" spans="4:6" ht="24" customHeight="1">
      <c r="D3" s="116"/>
      <c r="E3" s="116"/>
      <c r="F3" s="116"/>
    </row>
    <row r="5" spans="4:12" ht="10.5" customHeight="1">
      <c r="D5" s="117" t="s">
        <v>20</v>
      </c>
      <c r="E5" s="117"/>
      <c r="F5" s="117"/>
      <c r="G5" s="33"/>
      <c r="J5" s="134"/>
      <c r="K5" s="134"/>
      <c r="L5" s="134"/>
    </row>
    <row r="6" spans="2:12" ht="15" customHeight="1">
      <c r="B6" s="135" t="s">
        <v>70</v>
      </c>
      <c r="C6" s="135"/>
      <c r="D6" s="34">
        <v>2018</v>
      </c>
      <c r="E6" s="90" t="s">
        <v>208</v>
      </c>
      <c r="F6" s="35" t="s">
        <v>71</v>
      </c>
      <c r="G6" s="36"/>
      <c r="J6" s="38"/>
      <c r="K6" s="36"/>
      <c r="L6" s="37"/>
    </row>
    <row r="7" spans="1:12" ht="15.75">
      <c r="A7" s="39" t="s">
        <v>205</v>
      </c>
      <c r="B7" s="51" t="str">
        <f>ЗАПОЛНИТЬ!B3</f>
        <v>Пришибський НВК </v>
      </c>
      <c r="C7" s="40" t="s">
        <v>1</v>
      </c>
      <c r="D7" s="128" t="str">
        <f>ЗАПОЛНИТЬ!B13</f>
        <v>25457717</v>
      </c>
      <c r="E7" s="117"/>
      <c r="F7" s="117"/>
      <c r="G7" s="37"/>
      <c r="J7" s="127"/>
      <c r="K7" s="127"/>
      <c r="L7" s="127"/>
    </row>
    <row r="8" spans="1:12" ht="38.25">
      <c r="A8" s="39" t="s">
        <v>31</v>
      </c>
      <c r="B8" s="52" t="str">
        <f>ЗАПОЛНИТЬ!B5</f>
        <v>64223, Харківська обл.,Балаклійський р-н, с.Пришиб</v>
      </c>
      <c r="C8" s="40" t="s">
        <v>32</v>
      </c>
      <c r="D8" s="117">
        <f>ЗАПОЛНИТЬ!B14</f>
        <v>6320285201</v>
      </c>
      <c r="E8" s="117"/>
      <c r="F8" s="117"/>
      <c r="G8" s="37"/>
      <c r="J8" s="127"/>
      <c r="K8" s="127"/>
      <c r="L8" s="127"/>
    </row>
    <row r="9" spans="1:12" ht="27" customHeight="1">
      <c r="A9" s="41" t="s">
        <v>3</v>
      </c>
      <c r="B9" s="50" t="str">
        <f>ЗАПОЛНИТЬ!D15</f>
        <v>Комунальна організація (установа, заклад)</v>
      </c>
      <c r="C9" s="40" t="s">
        <v>2</v>
      </c>
      <c r="D9" s="118">
        <f>ЗАПОЛНИТЬ!B15</f>
        <v>430</v>
      </c>
      <c r="E9" s="119"/>
      <c r="F9" s="120"/>
      <c r="G9" s="37"/>
      <c r="J9" s="127"/>
      <c r="K9" s="127"/>
      <c r="L9" s="127"/>
    </row>
    <row r="10" spans="1:12" ht="25.5">
      <c r="A10" s="39" t="s">
        <v>72</v>
      </c>
      <c r="B10" s="60" t="s">
        <v>52</v>
      </c>
      <c r="C10" s="40" t="s">
        <v>33</v>
      </c>
      <c r="D10" s="128" t="s">
        <v>217</v>
      </c>
      <c r="E10" s="128"/>
      <c r="F10" s="128"/>
      <c r="G10" s="37"/>
      <c r="J10" s="127"/>
      <c r="K10" s="127"/>
      <c r="L10" s="127"/>
    </row>
    <row r="11" spans="1:12" ht="15.75">
      <c r="A11" s="39" t="s">
        <v>73</v>
      </c>
      <c r="B11" s="60" t="s">
        <v>218</v>
      </c>
      <c r="C11" s="40" t="s">
        <v>74</v>
      </c>
      <c r="D11" s="128" t="s">
        <v>219</v>
      </c>
      <c r="E11" s="128"/>
      <c r="F11" s="128"/>
      <c r="G11" s="37"/>
      <c r="J11" s="127"/>
      <c r="K11" s="127"/>
      <c r="L11" s="127"/>
    </row>
    <row r="12" spans="1:12" ht="15.75">
      <c r="A12" s="42" t="s">
        <v>75</v>
      </c>
      <c r="D12" s="133"/>
      <c r="E12" s="133"/>
      <c r="F12" s="133"/>
      <c r="G12" s="37"/>
      <c r="J12" s="127"/>
      <c r="K12" s="127"/>
      <c r="L12" s="127"/>
    </row>
    <row r="13" ht="12.75">
      <c r="A13" s="42" t="s">
        <v>206</v>
      </c>
    </row>
    <row r="14" spans="1:6" ht="15" customHeight="1">
      <c r="A14" s="121" t="s">
        <v>9</v>
      </c>
      <c r="B14" s="121"/>
      <c r="C14" s="121"/>
      <c r="D14" s="121"/>
      <c r="E14" s="121"/>
      <c r="F14" s="121"/>
    </row>
    <row r="15" spans="1:6" ht="15" customHeight="1">
      <c r="A15" s="121" t="str">
        <f>CONCATENATE("на ",ЗАПОЛНИТЬ!$B$18," ",LEFT(ЗАПОЛНИТЬ!$C$18,4)," року")</f>
        <v>на 1 жовтня 2018 року</v>
      </c>
      <c r="B15" s="121"/>
      <c r="C15" s="121"/>
      <c r="D15" s="121"/>
      <c r="E15" s="121"/>
      <c r="F15" s="121"/>
    </row>
    <row r="16" spans="5:6" ht="12.75">
      <c r="E16" s="126" t="s">
        <v>76</v>
      </c>
      <c r="F16" s="126"/>
    </row>
    <row r="17" spans="1:6" ht="38.25">
      <c r="A17" s="122" t="s">
        <v>10</v>
      </c>
      <c r="B17" s="123"/>
      <c r="C17" s="124"/>
      <c r="D17" s="61" t="s">
        <v>34</v>
      </c>
      <c r="E17" s="61" t="s">
        <v>77</v>
      </c>
      <c r="F17" s="61" t="s">
        <v>78</v>
      </c>
    </row>
    <row r="18" spans="1:6" ht="15" customHeight="1">
      <c r="A18" s="122">
        <v>1</v>
      </c>
      <c r="B18" s="123"/>
      <c r="C18" s="124"/>
      <c r="D18" s="61">
        <v>2</v>
      </c>
      <c r="E18" s="61">
        <v>3</v>
      </c>
      <c r="F18" s="61">
        <v>4</v>
      </c>
    </row>
    <row r="19" spans="1:6" ht="15" customHeight="1">
      <c r="A19" s="125" t="s">
        <v>79</v>
      </c>
      <c r="B19" s="125"/>
      <c r="C19" s="125"/>
      <c r="D19" s="125"/>
      <c r="E19" s="125"/>
      <c r="F19" s="125"/>
    </row>
    <row r="20" spans="1:6" ht="15" customHeight="1">
      <c r="A20" s="136" t="s">
        <v>80</v>
      </c>
      <c r="B20" s="137"/>
      <c r="C20" s="138"/>
      <c r="D20" s="62">
        <v>1000</v>
      </c>
      <c r="E20" s="63">
        <f>E21-E22</f>
        <v>2491918</v>
      </c>
      <c r="F20" s="63">
        <f>F21-F22</f>
        <v>2643556</v>
      </c>
    </row>
    <row r="21" spans="1:6" ht="15" customHeight="1">
      <c r="A21" s="136" t="s">
        <v>81</v>
      </c>
      <c r="B21" s="137"/>
      <c r="C21" s="138"/>
      <c r="D21" s="62">
        <v>1001</v>
      </c>
      <c r="E21" s="64">
        <v>4582692</v>
      </c>
      <c r="F21" s="64">
        <v>4725701</v>
      </c>
    </row>
    <row r="22" spans="1:6" ht="15" customHeight="1">
      <c r="A22" s="136" t="s">
        <v>82</v>
      </c>
      <c r="B22" s="137"/>
      <c r="C22" s="138"/>
      <c r="D22" s="62">
        <v>1002</v>
      </c>
      <c r="E22" s="64">
        <v>2090774</v>
      </c>
      <c r="F22" s="64">
        <v>2082145</v>
      </c>
    </row>
    <row r="23" spans="1:6" ht="15" customHeight="1">
      <c r="A23" s="136" t="s">
        <v>83</v>
      </c>
      <c r="B23" s="137"/>
      <c r="C23" s="138"/>
      <c r="D23" s="62">
        <v>1010</v>
      </c>
      <c r="E23" s="63">
        <f>E24-E25</f>
        <v>0</v>
      </c>
      <c r="F23" s="63">
        <f>F24-F25</f>
        <v>0</v>
      </c>
    </row>
    <row r="24" spans="1:6" ht="15" customHeight="1">
      <c r="A24" s="136" t="s">
        <v>81</v>
      </c>
      <c r="B24" s="137"/>
      <c r="C24" s="138"/>
      <c r="D24" s="62">
        <v>1011</v>
      </c>
      <c r="E24" s="64">
        <v>0</v>
      </c>
      <c r="F24" s="64">
        <v>0</v>
      </c>
    </row>
    <row r="25" spans="1:6" ht="15" customHeight="1">
      <c r="A25" s="136" t="s">
        <v>82</v>
      </c>
      <c r="B25" s="137"/>
      <c r="C25" s="138"/>
      <c r="D25" s="62">
        <v>1012</v>
      </c>
      <c r="E25" s="64">
        <v>0</v>
      </c>
      <c r="F25" s="64">
        <v>0</v>
      </c>
    </row>
    <row r="26" spans="1:6" ht="15" customHeight="1">
      <c r="A26" s="136" t="s">
        <v>84</v>
      </c>
      <c r="B26" s="137"/>
      <c r="C26" s="138"/>
      <c r="D26" s="62">
        <v>1020</v>
      </c>
      <c r="E26" s="63">
        <f>E27-E28</f>
        <v>0</v>
      </c>
      <c r="F26" s="63">
        <f>F27-F28</f>
        <v>0</v>
      </c>
    </row>
    <row r="27" spans="1:6" ht="15" customHeight="1">
      <c r="A27" s="136" t="s">
        <v>81</v>
      </c>
      <c r="B27" s="137"/>
      <c r="C27" s="138"/>
      <c r="D27" s="62">
        <v>1021</v>
      </c>
      <c r="E27" s="64">
        <v>0</v>
      </c>
      <c r="F27" s="64">
        <v>0</v>
      </c>
    </row>
    <row r="28" spans="1:6" ht="15" customHeight="1">
      <c r="A28" s="136" t="s">
        <v>85</v>
      </c>
      <c r="B28" s="137"/>
      <c r="C28" s="138"/>
      <c r="D28" s="62">
        <v>1022</v>
      </c>
      <c r="E28" s="64">
        <v>0</v>
      </c>
      <c r="F28" s="64">
        <v>0</v>
      </c>
    </row>
    <row r="29" spans="1:6" ht="15" customHeight="1">
      <c r="A29" s="136" t="s">
        <v>86</v>
      </c>
      <c r="B29" s="137"/>
      <c r="C29" s="138"/>
      <c r="D29" s="62">
        <v>1030</v>
      </c>
      <c r="E29" s="64">
        <v>0</v>
      </c>
      <c r="F29" s="64">
        <v>0</v>
      </c>
    </row>
    <row r="30" spans="1:6" ht="15" customHeight="1">
      <c r="A30" s="136" t="s">
        <v>87</v>
      </c>
      <c r="B30" s="137"/>
      <c r="C30" s="138"/>
      <c r="D30" s="62">
        <v>1040</v>
      </c>
      <c r="E30" s="63">
        <f>E31-E32</f>
        <v>0</v>
      </c>
      <c r="F30" s="63">
        <f>F31-F32</f>
        <v>0</v>
      </c>
    </row>
    <row r="31" spans="1:6" ht="15" customHeight="1">
      <c r="A31" s="136" t="s">
        <v>81</v>
      </c>
      <c r="B31" s="137"/>
      <c r="C31" s="138"/>
      <c r="D31" s="62">
        <v>1041</v>
      </c>
      <c r="E31" s="64">
        <v>0</v>
      </c>
      <c r="F31" s="64">
        <v>0</v>
      </c>
    </row>
    <row r="32" spans="1:6" ht="15" customHeight="1">
      <c r="A32" s="136" t="s">
        <v>82</v>
      </c>
      <c r="B32" s="137"/>
      <c r="C32" s="138"/>
      <c r="D32" s="62">
        <v>1042</v>
      </c>
      <c r="E32" s="64">
        <v>0</v>
      </c>
      <c r="F32" s="64">
        <v>0</v>
      </c>
    </row>
    <row r="33" spans="1:6" ht="15" customHeight="1">
      <c r="A33" s="136" t="s">
        <v>88</v>
      </c>
      <c r="B33" s="137"/>
      <c r="C33" s="138"/>
      <c r="D33" s="62">
        <v>1050</v>
      </c>
      <c r="E33" s="64">
        <v>118451</v>
      </c>
      <c r="F33" s="64">
        <v>103886</v>
      </c>
    </row>
    <row r="34" spans="1:6" ht="15" customHeight="1">
      <c r="A34" s="136" t="s">
        <v>89</v>
      </c>
      <c r="B34" s="137"/>
      <c r="C34" s="138"/>
      <c r="D34" s="62">
        <v>1060</v>
      </c>
      <c r="E34" s="64">
        <v>0</v>
      </c>
      <c r="F34" s="64">
        <v>0</v>
      </c>
    </row>
    <row r="35" spans="1:6" ht="15" customHeight="1">
      <c r="A35" s="136" t="s">
        <v>90</v>
      </c>
      <c r="B35" s="137"/>
      <c r="C35" s="138"/>
      <c r="D35" s="62">
        <v>1090</v>
      </c>
      <c r="E35" s="64">
        <v>0</v>
      </c>
      <c r="F35" s="64">
        <v>0</v>
      </c>
    </row>
    <row r="36" spans="1:6" ht="15" customHeight="1">
      <c r="A36" s="129" t="s">
        <v>91</v>
      </c>
      <c r="B36" s="130"/>
      <c r="C36" s="131"/>
      <c r="D36" s="61">
        <v>1095</v>
      </c>
      <c r="E36" s="65">
        <f>E35+E34+E33+E30+E29+E26+E23+E20</f>
        <v>2610369</v>
      </c>
      <c r="F36" s="65">
        <f>F35+F34+F33+F30+F29+F26+F23+F20</f>
        <v>2747442</v>
      </c>
    </row>
    <row r="37" spans="1:6" ht="15" customHeight="1">
      <c r="A37" s="125" t="s">
        <v>92</v>
      </c>
      <c r="B37" s="125"/>
      <c r="C37" s="125"/>
      <c r="D37" s="125"/>
      <c r="E37" s="125"/>
      <c r="F37" s="125"/>
    </row>
    <row r="38" spans="1:6" ht="15" customHeight="1">
      <c r="A38" s="136" t="s">
        <v>93</v>
      </c>
      <c r="B38" s="137"/>
      <c r="C38" s="138"/>
      <c r="D38" s="62">
        <v>1100</v>
      </c>
      <c r="E38" s="64">
        <v>0</v>
      </c>
      <c r="F38" s="64">
        <v>0</v>
      </c>
    </row>
    <row r="39" spans="1:6" ht="15" customHeight="1">
      <c r="A39" s="136" t="s">
        <v>221</v>
      </c>
      <c r="B39" s="137"/>
      <c r="C39" s="138"/>
      <c r="D39" s="62">
        <v>1110</v>
      </c>
      <c r="E39" s="64">
        <v>0</v>
      </c>
      <c r="F39" s="64">
        <v>0</v>
      </c>
    </row>
    <row r="40" spans="1:6" ht="15" customHeight="1">
      <c r="A40" s="136" t="s">
        <v>94</v>
      </c>
      <c r="B40" s="137"/>
      <c r="C40" s="138"/>
      <c r="D40" s="62"/>
      <c r="E40" s="63"/>
      <c r="F40" s="63"/>
    </row>
    <row r="41" spans="1:6" ht="15" customHeight="1">
      <c r="A41" s="136" t="s">
        <v>95</v>
      </c>
      <c r="B41" s="137"/>
      <c r="C41" s="138"/>
      <c r="D41" s="62">
        <v>1120</v>
      </c>
      <c r="E41" s="64">
        <v>0</v>
      </c>
      <c r="F41" s="64">
        <v>0</v>
      </c>
    </row>
    <row r="42" spans="1:6" ht="15" customHeight="1" hidden="1">
      <c r="A42" s="136" t="s">
        <v>96</v>
      </c>
      <c r="B42" s="137"/>
      <c r="C42" s="138"/>
      <c r="D42" s="62">
        <v>1125</v>
      </c>
      <c r="E42" s="64">
        <v>0</v>
      </c>
      <c r="F42" s="64">
        <v>0</v>
      </c>
    </row>
    <row r="43" spans="1:6" ht="15" customHeight="1">
      <c r="A43" s="136" t="s">
        <v>97</v>
      </c>
      <c r="B43" s="137"/>
      <c r="C43" s="138"/>
      <c r="D43" s="62">
        <v>1130</v>
      </c>
      <c r="E43" s="64">
        <v>0</v>
      </c>
      <c r="F43" s="64">
        <v>0</v>
      </c>
    </row>
    <row r="44" spans="1:6" ht="15" customHeight="1">
      <c r="A44" s="136" t="s">
        <v>98</v>
      </c>
      <c r="B44" s="137"/>
      <c r="C44" s="138"/>
      <c r="D44" s="62">
        <v>1135</v>
      </c>
      <c r="E44" s="64">
        <v>0</v>
      </c>
      <c r="F44" s="64">
        <v>0</v>
      </c>
    </row>
    <row r="45" spans="1:6" ht="15" customHeight="1">
      <c r="A45" s="136" t="s">
        <v>99</v>
      </c>
      <c r="B45" s="137"/>
      <c r="C45" s="138"/>
      <c r="D45" s="62">
        <v>1140</v>
      </c>
      <c r="E45" s="64">
        <v>0</v>
      </c>
      <c r="F45" s="64">
        <v>0</v>
      </c>
    </row>
    <row r="46" spans="1:6" ht="15" customHeight="1">
      <c r="A46" s="136" t="s">
        <v>100</v>
      </c>
      <c r="B46" s="137"/>
      <c r="C46" s="138"/>
      <c r="D46" s="62">
        <v>1145</v>
      </c>
      <c r="E46" s="64">
        <v>0</v>
      </c>
      <c r="F46" s="64">
        <v>0</v>
      </c>
    </row>
    <row r="47" spans="1:6" ht="15" customHeight="1">
      <c r="A47" s="136" t="s">
        <v>101</v>
      </c>
      <c r="B47" s="137"/>
      <c r="C47" s="138"/>
      <c r="D47" s="62">
        <v>1150</v>
      </c>
      <c r="E47" s="64">
        <v>437</v>
      </c>
      <c r="F47" s="64">
        <v>757</v>
      </c>
    </row>
    <row r="48" spans="1:6" ht="15" customHeight="1">
      <c r="A48" s="136" t="s">
        <v>41</v>
      </c>
      <c r="B48" s="137"/>
      <c r="C48" s="138"/>
      <c r="D48" s="62">
        <v>1155</v>
      </c>
      <c r="E48" s="64">
        <v>0</v>
      </c>
      <c r="F48" s="64">
        <v>0</v>
      </c>
    </row>
    <row r="49" spans="1:6" ht="15" customHeight="1">
      <c r="A49" s="136" t="s">
        <v>222</v>
      </c>
      <c r="B49" s="137"/>
      <c r="C49" s="138"/>
      <c r="D49" s="62"/>
      <c r="E49" s="66"/>
      <c r="F49" s="66"/>
    </row>
    <row r="50" spans="1:6" ht="15" customHeight="1">
      <c r="A50" s="136" t="s">
        <v>102</v>
      </c>
      <c r="B50" s="137"/>
      <c r="C50" s="138"/>
      <c r="D50" s="62">
        <v>1160</v>
      </c>
      <c r="E50" s="63">
        <f>SUM(E51:E53)</f>
        <v>838</v>
      </c>
      <c r="F50" s="63">
        <f>SUM(F51:F53)</f>
        <v>534</v>
      </c>
    </row>
    <row r="51" spans="1:6" ht="15" customHeight="1">
      <c r="A51" s="136" t="s">
        <v>103</v>
      </c>
      <c r="B51" s="137"/>
      <c r="C51" s="138"/>
      <c r="D51" s="62">
        <v>1161</v>
      </c>
      <c r="E51" s="64">
        <v>0</v>
      </c>
      <c r="F51" s="64">
        <v>0</v>
      </c>
    </row>
    <row r="52" spans="1:6" ht="16.5" customHeight="1">
      <c r="A52" s="136" t="s">
        <v>104</v>
      </c>
      <c r="B52" s="137"/>
      <c r="C52" s="138"/>
      <c r="D52" s="62">
        <v>1162</v>
      </c>
      <c r="E52" s="63">
        <f>ROUND('[1]Ф.2.ЗВЕД'!F23+'[1]Ф.4.1.ЗВЕД'!E23-'[1]Ф.4.1.ЗВЕД'!F23+'[1]Ф.4.2.ЗВЕД'!E22-'[1]Ф.4.2.ЗВЕД'!F22+'[1]Ф.4.3.ЗВЕД'!F22-'[1]Ф.4.3.ЗВЕД'!G22+'[1]Ф.4.4.ЗВЕД'!E20+'[1]Ф.4.3.1.ЗВЕД'!G22,0)</f>
        <v>838</v>
      </c>
      <c r="F52" s="63">
        <v>534</v>
      </c>
    </row>
    <row r="53" spans="1:6" ht="15" customHeight="1">
      <c r="A53" s="136" t="s">
        <v>105</v>
      </c>
      <c r="B53" s="137"/>
      <c r="C53" s="138"/>
      <c r="D53" s="62">
        <v>1163</v>
      </c>
      <c r="E53" s="63">
        <f>ROUND('[1]Ф.4.1.ЗВЕД'!F23+'[1]Ф.4.2.ЗВЕД'!F22+'[1]Ф.4.3.ЗВЕД'!G22,0)</f>
        <v>0</v>
      </c>
      <c r="F53" s="63">
        <f>ROUND('[1]Ф.4.1.ЗВЕД'!R23+'[1]Ф.4.2.ЗВЕД'!N22+'[1]Ф.4.3.ЗВЕД'!N22,0)</f>
        <v>0</v>
      </c>
    </row>
    <row r="54" spans="1:6" ht="15" customHeight="1">
      <c r="A54" s="136" t="s">
        <v>106</v>
      </c>
      <c r="B54" s="137"/>
      <c r="C54" s="138"/>
      <c r="D54" s="62">
        <v>1165</v>
      </c>
      <c r="E54" s="64">
        <v>0</v>
      </c>
      <c r="F54" s="64">
        <v>0</v>
      </c>
    </row>
    <row r="55" spans="1:6" ht="15" customHeight="1">
      <c r="A55" s="136" t="s">
        <v>107</v>
      </c>
      <c r="B55" s="137"/>
      <c r="C55" s="138"/>
      <c r="D55" s="62"/>
      <c r="E55" s="66"/>
      <c r="F55" s="66"/>
    </row>
    <row r="56" spans="1:6" ht="15" customHeight="1">
      <c r="A56" s="136" t="s">
        <v>108</v>
      </c>
      <c r="B56" s="137"/>
      <c r="C56" s="138"/>
      <c r="D56" s="62">
        <v>1170</v>
      </c>
      <c r="E56" s="64">
        <v>0</v>
      </c>
      <c r="F56" s="64">
        <v>0</v>
      </c>
    </row>
    <row r="57" spans="1:6" ht="15" customHeight="1">
      <c r="A57" s="136" t="s">
        <v>109</v>
      </c>
      <c r="B57" s="137"/>
      <c r="C57" s="138"/>
      <c r="D57" s="62">
        <v>1175</v>
      </c>
      <c r="E57" s="63">
        <f>SUM(E58:E59)</f>
        <v>0</v>
      </c>
      <c r="F57" s="63">
        <f>SUM(F58:F59)</f>
        <v>0</v>
      </c>
    </row>
    <row r="58" spans="1:6" ht="15" customHeight="1">
      <c r="A58" s="136" t="s">
        <v>223</v>
      </c>
      <c r="B58" s="137"/>
      <c r="C58" s="138"/>
      <c r="D58" s="62">
        <v>1176</v>
      </c>
      <c r="E58" s="64">
        <v>0</v>
      </c>
      <c r="F58" s="64">
        <v>0</v>
      </c>
    </row>
    <row r="59" spans="1:6" ht="15" customHeight="1">
      <c r="A59" s="136" t="s">
        <v>110</v>
      </c>
      <c r="B59" s="137"/>
      <c r="C59" s="138"/>
      <c r="D59" s="62">
        <v>1177</v>
      </c>
      <c r="E59" s="64">
        <v>0</v>
      </c>
      <c r="F59" s="64">
        <v>0</v>
      </c>
    </row>
    <row r="60" spans="1:6" ht="15" customHeight="1">
      <c r="A60" s="136" t="s">
        <v>111</v>
      </c>
      <c r="B60" s="137"/>
      <c r="C60" s="138"/>
      <c r="D60" s="62">
        <v>1180</v>
      </c>
      <c r="E60" s="64">
        <v>0</v>
      </c>
      <c r="F60" s="64">
        <v>0</v>
      </c>
    </row>
    <row r="61" spans="1:6" ht="15" customHeight="1">
      <c r="A61" s="129" t="s">
        <v>112</v>
      </c>
      <c r="B61" s="130"/>
      <c r="C61" s="131"/>
      <c r="D61" s="61">
        <v>1195</v>
      </c>
      <c r="E61" s="63">
        <f>E60+E57+E56+E54+E50+E48+SUM(E41:E47)+E39+E38</f>
        <v>1275</v>
      </c>
      <c r="F61" s="63">
        <v>1291</v>
      </c>
    </row>
    <row r="62" spans="1:6" ht="15" customHeight="1">
      <c r="A62" s="129" t="s">
        <v>113</v>
      </c>
      <c r="B62" s="130"/>
      <c r="C62" s="131"/>
      <c r="D62" s="61">
        <v>1200</v>
      </c>
      <c r="E62" s="67">
        <v>0</v>
      </c>
      <c r="F62" s="67">
        <v>0</v>
      </c>
    </row>
    <row r="63" spans="1:6" ht="15" customHeight="1">
      <c r="A63" s="129" t="s">
        <v>9</v>
      </c>
      <c r="B63" s="130"/>
      <c r="C63" s="131"/>
      <c r="D63" s="61">
        <v>1300</v>
      </c>
      <c r="E63" s="65">
        <f>E62+E61+E36</f>
        <v>2611644</v>
      </c>
      <c r="F63" s="65">
        <f>F62+F61+F36</f>
        <v>2748733</v>
      </c>
    </row>
    <row r="64" spans="1:6" ht="15" customHeight="1">
      <c r="A64" s="122" t="s">
        <v>15</v>
      </c>
      <c r="B64" s="123"/>
      <c r="C64" s="124"/>
      <c r="D64" s="61" t="s">
        <v>34</v>
      </c>
      <c r="E64" s="61" t="s">
        <v>77</v>
      </c>
      <c r="F64" s="68" t="s">
        <v>78</v>
      </c>
    </row>
    <row r="65" spans="1:6" ht="15" customHeight="1">
      <c r="A65" s="122">
        <v>1</v>
      </c>
      <c r="B65" s="123"/>
      <c r="C65" s="124"/>
      <c r="D65" s="61">
        <v>2</v>
      </c>
      <c r="E65" s="61">
        <v>3</v>
      </c>
      <c r="F65" s="61">
        <v>4</v>
      </c>
    </row>
    <row r="66" spans="1:6" ht="15" customHeight="1">
      <c r="A66" s="125" t="s">
        <v>114</v>
      </c>
      <c r="B66" s="125"/>
      <c r="C66" s="125"/>
      <c r="D66" s="125"/>
      <c r="E66" s="125"/>
      <c r="F66" s="125"/>
    </row>
    <row r="67" spans="1:6" ht="12.75">
      <c r="A67" s="136" t="s">
        <v>115</v>
      </c>
      <c r="B67" s="137"/>
      <c r="C67" s="138"/>
      <c r="D67" s="62">
        <v>1400</v>
      </c>
      <c r="E67" s="69">
        <f>E20+E23+E26+154098</f>
        <v>2646016</v>
      </c>
      <c r="F67" s="69">
        <v>2820532</v>
      </c>
    </row>
    <row r="68" spans="1:6" ht="15" customHeight="1">
      <c r="A68" s="136" t="s">
        <v>68</v>
      </c>
      <c r="B68" s="137"/>
      <c r="C68" s="138"/>
      <c r="D68" s="62">
        <v>1410</v>
      </c>
      <c r="E68" s="69">
        <v>0</v>
      </c>
      <c r="F68" s="69">
        <v>0</v>
      </c>
    </row>
    <row r="69" spans="1:6" ht="15" customHeight="1">
      <c r="A69" s="136" t="s">
        <v>116</v>
      </c>
      <c r="B69" s="137"/>
      <c r="C69" s="138"/>
      <c r="D69" s="62">
        <v>1420</v>
      </c>
      <c r="E69" s="69">
        <v>-36310</v>
      </c>
      <c r="F69" s="69">
        <v>-74063</v>
      </c>
    </row>
    <row r="70" spans="1:6" ht="15" customHeight="1">
      <c r="A70" s="136" t="s">
        <v>117</v>
      </c>
      <c r="B70" s="137"/>
      <c r="C70" s="138"/>
      <c r="D70" s="62">
        <v>1430</v>
      </c>
      <c r="E70" s="69">
        <v>0</v>
      </c>
      <c r="F70" s="69">
        <v>0</v>
      </c>
    </row>
    <row r="71" spans="1:6" ht="15" customHeight="1">
      <c r="A71" s="136" t="s">
        <v>118</v>
      </c>
      <c r="B71" s="137"/>
      <c r="C71" s="138"/>
      <c r="D71" s="62">
        <v>1440</v>
      </c>
      <c r="E71" s="69">
        <v>0</v>
      </c>
      <c r="F71" s="69">
        <v>0</v>
      </c>
    </row>
    <row r="72" spans="1:6" ht="15" customHeight="1">
      <c r="A72" s="136" t="s">
        <v>119</v>
      </c>
      <c r="B72" s="137"/>
      <c r="C72" s="138"/>
      <c r="D72" s="62">
        <v>1450</v>
      </c>
      <c r="E72" s="69">
        <v>0</v>
      </c>
      <c r="F72" s="69">
        <v>0</v>
      </c>
    </row>
    <row r="73" spans="1:6" ht="15" customHeight="1">
      <c r="A73" s="129" t="s">
        <v>91</v>
      </c>
      <c r="B73" s="130"/>
      <c r="C73" s="131"/>
      <c r="D73" s="61">
        <v>1495</v>
      </c>
      <c r="E73" s="70">
        <f>SUM(E67:E72)</f>
        <v>2609706</v>
      </c>
      <c r="F73" s="70">
        <f>SUM(F67:F72)</f>
        <v>2746469</v>
      </c>
    </row>
    <row r="74" spans="1:6" ht="15" customHeight="1">
      <c r="A74" s="125" t="s">
        <v>120</v>
      </c>
      <c r="B74" s="125"/>
      <c r="C74" s="125"/>
      <c r="D74" s="125"/>
      <c r="E74" s="125"/>
      <c r="F74" s="125"/>
    </row>
    <row r="75" spans="1:6" ht="15" customHeight="1">
      <c r="A75" s="136" t="s">
        <v>121</v>
      </c>
      <c r="B75" s="137"/>
      <c r="C75" s="138"/>
      <c r="D75" s="62"/>
      <c r="E75" s="71"/>
      <c r="F75" s="71"/>
    </row>
    <row r="76" spans="1:6" ht="15" customHeight="1">
      <c r="A76" s="136" t="s">
        <v>122</v>
      </c>
      <c r="B76" s="137"/>
      <c r="C76" s="138"/>
      <c r="D76" s="62">
        <v>1500</v>
      </c>
      <c r="E76" s="69">
        <v>0</v>
      </c>
      <c r="F76" s="69">
        <v>0</v>
      </c>
    </row>
    <row r="77" spans="1:6" ht="15" customHeight="1">
      <c r="A77" s="136" t="s">
        <v>123</v>
      </c>
      <c r="B77" s="137"/>
      <c r="C77" s="138"/>
      <c r="D77" s="62">
        <v>1510</v>
      </c>
      <c r="E77" s="69">
        <v>0</v>
      </c>
      <c r="F77" s="69">
        <v>0</v>
      </c>
    </row>
    <row r="78" spans="1:6" ht="15" customHeight="1">
      <c r="A78" s="136" t="s">
        <v>124</v>
      </c>
      <c r="B78" s="137"/>
      <c r="C78" s="138"/>
      <c r="D78" s="62">
        <v>1520</v>
      </c>
      <c r="E78" s="69">
        <v>0</v>
      </c>
      <c r="F78" s="69">
        <v>0</v>
      </c>
    </row>
    <row r="79" spans="1:6" ht="15" customHeight="1">
      <c r="A79" s="136" t="s">
        <v>23</v>
      </c>
      <c r="B79" s="137"/>
      <c r="C79" s="138"/>
      <c r="D79" s="62">
        <v>1530</v>
      </c>
      <c r="E79" s="69">
        <v>0</v>
      </c>
      <c r="F79" s="69">
        <v>0</v>
      </c>
    </row>
    <row r="80" spans="1:6" ht="15" customHeight="1">
      <c r="A80" s="136" t="s">
        <v>125</v>
      </c>
      <c r="B80" s="137"/>
      <c r="C80" s="138"/>
      <c r="D80" s="62"/>
      <c r="E80" s="71"/>
      <c r="F80" s="71"/>
    </row>
    <row r="81" spans="1:6" ht="15" customHeight="1">
      <c r="A81" s="136" t="s">
        <v>126</v>
      </c>
      <c r="B81" s="137"/>
      <c r="C81" s="138"/>
      <c r="D81" s="62">
        <v>1540</v>
      </c>
      <c r="E81" s="72">
        <v>0</v>
      </c>
      <c r="F81" s="72">
        <v>0</v>
      </c>
    </row>
    <row r="82" spans="1:6" ht="15" customHeight="1">
      <c r="A82" s="136" t="s">
        <v>96</v>
      </c>
      <c r="B82" s="137"/>
      <c r="C82" s="138"/>
      <c r="D82" s="62">
        <v>1545</v>
      </c>
      <c r="E82" s="69">
        <v>0</v>
      </c>
      <c r="F82" s="69">
        <v>0</v>
      </c>
    </row>
    <row r="83" spans="1:6" ht="15" customHeight="1">
      <c r="A83" s="136" t="s">
        <v>123</v>
      </c>
      <c r="B83" s="137"/>
      <c r="C83" s="138"/>
      <c r="D83" s="62">
        <v>1550</v>
      </c>
      <c r="E83" s="69">
        <v>0</v>
      </c>
      <c r="F83" s="69">
        <v>0</v>
      </c>
    </row>
    <row r="84" spans="1:6" ht="15" customHeight="1">
      <c r="A84" s="136" t="s">
        <v>127</v>
      </c>
      <c r="B84" s="137"/>
      <c r="C84" s="138"/>
      <c r="D84" s="62">
        <v>1555</v>
      </c>
      <c r="E84" s="69">
        <v>0</v>
      </c>
      <c r="F84" s="69">
        <v>0</v>
      </c>
    </row>
    <row r="85" spans="1:6" ht="15" customHeight="1">
      <c r="A85" s="136" t="s">
        <v>128</v>
      </c>
      <c r="B85" s="137"/>
      <c r="C85" s="138"/>
      <c r="D85" s="62">
        <v>1560</v>
      </c>
      <c r="E85" s="69">
        <v>0</v>
      </c>
      <c r="F85" s="69">
        <v>0</v>
      </c>
    </row>
    <row r="86" spans="1:6" ht="15" customHeight="1">
      <c r="A86" s="136" t="s">
        <v>99</v>
      </c>
      <c r="B86" s="137"/>
      <c r="C86" s="138"/>
      <c r="D86" s="62">
        <v>1565</v>
      </c>
      <c r="E86" s="69">
        <v>0</v>
      </c>
      <c r="F86" s="69">
        <v>0</v>
      </c>
    </row>
    <row r="87" spans="1:6" ht="15" customHeight="1">
      <c r="A87" s="136" t="s">
        <v>100</v>
      </c>
      <c r="B87" s="137"/>
      <c r="C87" s="138"/>
      <c r="D87" s="62">
        <v>1570</v>
      </c>
      <c r="E87" s="69">
        <v>0</v>
      </c>
      <c r="F87" s="69">
        <v>0</v>
      </c>
    </row>
    <row r="88" spans="1:6" ht="15" customHeight="1">
      <c r="A88" s="136" t="s">
        <v>224</v>
      </c>
      <c r="B88" s="137"/>
      <c r="C88" s="138"/>
      <c r="D88" s="62">
        <v>1575</v>
      </c>
      <c r="E88" s="69">
        <v>1938</v>
      </c>
      <c r="F88" s="69">
        <v>2264</v>
      </c>
    </row>
    <row r="89" spans="1:6" ht="15" customHeight="1">
      <c r="A89" s="129" t="s">
        <v>112</v>
      </c>
      <c r="B89" s="130"/>
      <c r="C89" s="131"/>
      <c r="D89" s="61">
        <v>1595</v>
      </c>
      <c r="E89" s="70">
        <f>SUM(E81:E88)+SUM(E76:E78)+E79</f>
        <v>1938</v>
      </c>
      <c r="F89" s="70">
        <f>SUM(F81:F88)+SUM(F76:F78)+F79</f>
        <v>2264</v>
      </c>
    </row>
    <row r="90" spans="1:6" ht="15" customHeight="1">
      <c r="A90" s="129" t="s">
        <v>129</v>
      </c>
      <c r="B90" s="130"/>
      <c r="C90" s="131"/>
      <c r="D90" s="61">
        <v>1600</v>
      </c>
      <c r="E90" s="73">
        <v>0</v>
      </c>
      <c r="F90" s="73">
        <v>0</v>
      </c>
    </row>
    <row r="91" spans="1:6" ht="15" customHeight="1">
      <c r="A91" s="129" t="s">
        <v>130</v>
      </c>
      <c r="B91" s="130"/>
      <c r="C91" s="131"/>
      <c r="D91" s="61">
        <v>1700</v>
      </c>
      <c r="E91" s="73">
        <v>0</v>
      </c>
      <c r="F91" s="73">
        <v>0</v>
      </c>
    </row>
    <row r="92" spans="1:6" ht="15" customHeight="1">
      <c r="A92" s="129" t="s">
        <v>9</v>
      </c>
      <c r="B92" s="130"/>
      <c r="C92" s="131"/>
      <c r="D92" s="61">
        <v>1800</v>
      </c>
      <c r="E92" s="70">
        <f>E91+E90+E89+E73</f>
        <v>2611644</v>
      </c>
      <c r="F92" s="70">
        <f>F91+F90+F89+F73</f>
        <v>2748733</v>
      </c>
    </row>
    <row r="95" spans="1:11" ht="15.75">
      <c r="A95" s="43" t="s">
        <v>131</v>
      </c>
      <c r="B95" s="55"/>
      <c r="C95" s="53"/>
      <c r="D95" s="113" t="str">
        <f>ЗАПОЛНИТЬ!F26</f>
        <v>О.В.Соснова</v>
      </c>
      <c r="E95" s="113"/>
      <c r="F95" s="113"/>
      <c r="G95" s="56"/>
      <c r="H95" s="56"/>
      <c r="I95" s="56"/>
      <c r="J95" s="56"/>
      <c r="K95" s="57"/>
    </row>
    <row r="96" spans="1:11" ht="15" customHeight="1">
      <c r="A96" s="43"/>
      <c r="B96" s="1" t="s">
        <v>36</v>
      </c>
      <c r="C96" s="54"/>
      <c r="D96" s="132" t="s">
        <v>202</v>
      </c>
      <c r="E96" s="132"/>
      <c r="F96" s="132"/>
      <c r="G96" s="58"/>
      <c r="H96" s="58"/>
      <c r="I96" s="58"/>
      <c r="J96" s="58"/>
      <c r="K96" s="57"/>
    </row>
    <row r="97" spans="1:11" ht="15.75">
      <c r="A97" s="43" t="s">
        <v>132</v>
      </c>
      <c r="B97" s="49"/>
      <c r="C97" s="31"/>
      <c r="D97" s="31"/>
      <c r="E97" s="31"/>
      <c r="G97" s="53"/>
      <c r="H97" s="53"/>
      <c r="I97" s="53"/>
      <c r="J97" s="53"/>
      <c r="K97" s="57"/>
    </row>
    <row r="98" spans="1:11" ht="15.75">
      <c r="A98" s="43" t="s">
        <v>133</v>
      </c>
      <c r="B98" s="49"/>
      <c r="C98" s="31"/>
      <c r="D98" s="31"/>
      <c r="E98" s="31"/>
      <c r="G98" s="53"/>
      <c r="H98" s="53"/>
      <c r="I98" s="53"/>
      <c r="J98" s="53"/>
      <c r="K98" s="57"/>
    </row>
    <row r="99" spans="1:11" ht="15.75">
      <c r="A99" s="43" t="s">
        <v>134</v>
      </c>
      <c r="B99" s="55"/>
      <c r="C99" s="31"/>
      <c r="D99" s="113" t="str">
        <f>ЗАПОЛНИТЬ!F28</f>
        <v>К.А.Татьянченко</v>
      </c>
      <c r="E99" s="113"/>
      <c r="F99" s="113"/>
      <c r="G99" s="56"/>
      <c r="H99" s="56"/>
      <c r="I99" s="56"/>
      <c r="J99" s="56"/>
      <c r="K99" s="57"/>
    </row>
    <row r="100" spans="2:11" ht="15">
      <c r="B100" s="1" t="s">
        <v>36</v>
      </c>
      <c r="C100" s="31"/>
      <c r="D100" s="114" t="s">
        <v>202</v>
      </c>
      <c r="E100" s="114"/>
      <c r="F100" s="114"/>
      <c r="G100" s="58"/>
      <c r="H100" s="58"/>
      <c r="I100" s="58"/>
      <c r="J100" s="58"/>
      <c r="K100" s="57"/>
    </row>
  </sheetData>
  <sheetProtection/>
  <mergeCells count="98">
    <mergeCell ref="A86:C86"/>
    <mergeCell ref="A87:C87"/>
    <mergeCell ref="A88:C88"/>
    <mergeCell ref="A89:C89"/>
    <mergeCell ref="A90:C90"/>
    <mergeCell ref="A91:C91"/>
    <mergeCell ref="A80:C80"/>
    <mergeCell ref="A81:C81"/>
    <mergeCell ref="A82:C82"/>
    <mergeCell ref="A83:C83"/>
    <mergeCell ref="A84:C84"/>
    <mergeCell ref="A85:C85"/>
    <mergeCell ref="A75:C75"/>
    <mergeCell ref="A76:C76"/>
    <mergeCell ref="A78:C78"/>
    <mergeCell ref="A79:C79"/>
    <mergeCell ref="A74:F74"/>
    <mergeCell ref="A77:C77"/>
    <mergeCell ref="A68:C68"/>
    <mergeCell ref="A70:C70"/>
    <mergeCell ref="A71:C71"/>
    <mergeCell ref="A72:C72"/>
    <mergeCell ref="A73:C73"/>
    <mergeCell ref="A69:C69"/>
    <mergeCell ref="A62:C62"/>
    <mergeCell ref="A63:C63"/>
    <mergeCell ref="A64:C64"/>
    <mergeCell ref="A65:C65"/>
    <mergeCell ref="A67:C67"/>
    <mergeCell ref="A66:F66"/>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3:C43"/>
    <mergeCell ref="A40:C40"/>
    <mergeCell ref="A41:C41"/>
    <mergeCell ref="A42:C42"/>
    <mergeCell ref="A32:C32"/>
    <mergeCell ref="A33:C33"/>
    <mergeCell ref="A34:C34"/>
    <mergeCell ref="A35:C35"/>
    <mergeCell ref="A36:C36"/>
    <mergeCell ref="A37:F37"/>
    <mergeCell ref="A26:C26"/>
    <mergeCell ref="A27:C27"/>
    <mergeCell ref="A28:C28"/>
    <mergeCell ref="A29:C29"/>
    <mergeCell ref="A30:C30"/>
    <mergeCell ref="A31:C31"/>
    <mergeCell ref="A20:C20"/>
    <mergeCell ref="A21:C21"/>
    <mergeCell ref="A22:C22"/>
    <mergeCell ref="A23:C23"/>
    <mergeCell ref="A24:C24"/>
    <mergeCell ref="A25:C25"/>
    <mergeCell ref="J5:L5"/>
    <mergeCell ref="B6:C6"/>
    <mergeCell ref="D7:F7"/>
    <mergeCell ref="J7:L7"/>
    <mergeCell ref="D8:F8"/>
    <mergeCell ref="J8:L8"/>
    <mergeCell ref="J9:L10"/>
    <mergeCell ref="D10:F10"/>
    <mergeCell ref="D11:F11"/>
    <mergeCell ref="A92:C92"/>
    <mergeCell ref="D95:F95"/>
    <mergeCell ref="D96:F96"/>
    <mergeCell ref="J11:L11"/>
    <mergeCell ref="D12:F12"/>
    <mergeCell ref="J12:L12"/>
    <mergeCell ref="A17:C17"/>
    <mergeCell ref="D99:F99"/>
    <mergeCell ref="D100:F100"/>
    <mergeCell ref="D1:F3"/>
    <mergeCell ref="D5:F5"/>
    <mergeCell ref="D9:F9"/>
    <mergeCell ref="A14:F14"/>
    <mergeCell ref="A15:F15"/>
    <mergeCell ref="A18:C18"/>
    <mergeCell ref="A19:F19"/>
    <mergeCell ref="E16:F16"/>
  </mergeCells>
  <printOptions/>
  <pageMargins left="0.15748031496062992" right="0.11811023622047245" top="0.1968503937007874" bottom="0.2755905511811024" header="0.15748031496062992"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codeName="Лист17"/>
  <dimension ref="A1:K117"/>
  <sheetViews>
    <sheetView workbookViewId="0" topLeftCell="A1">
      <selection activeCell="H110" sqref="H110:K110"/>
    </sheetView>
  </sheetViews>
  <sheetFormatPr defaultColWidth="9.140625" defaultRowHeight="15"/>
  <cols>
    <col min="1" max="1" width="46.00390625" style="31" customWidth="1"/>
    <col min="2" max="2" width="38.421875" style="31" customWidth="1"/>
    <col min="3" max="3" width="6.28125" style="31" customWidth="1"/>
    <col min="4" max="4" width="11.57421875" style="31" customWidth="1"/>
    <col min="5" max="6" width="10.140625" style="31" bestFit="1" customWidth="1"/>
    <col min="7" max="7" width="9.140625" style="31" customWidth="1"/>
    <col min="8" max="10" width="10.140625" style="31" bestFit="1" customWidth="1"/>
    <col min="11" max="16384" width="9.140625" style="31" customWidth="1"/>
  </cols>
  <sheetData>
    <row r="1" spans="7:11" ht="44.25" customHeight="1">
      <c r="G1" s="155" t="s">
        <v>135</v>
      </c>
      <c r="H1" s="155"/>
      <c r="I1" s="155"/>
      <c r="J1" s="155"/>
      <c r="K1" s="155"/>
    </row>
    <row r="2" spans="1:11" ht="15">
      <c r="A2" s="30"/>
      <c r="B2" s="30"/>
      <c r="C2" s="30"/>
      <c r="D2" s="30"/>
      <c r="I2" s="156" t="s">
        <v>20</v>
      </c>
      <c r="J2" s="156"/>
      <c r="K2" s="156"/>
    </row>
    <row r="3" spans="1:11" ht="15">
      <c r="A3" s="30"/>
      <c r="B3" s="30"/>
      <c r="C3" s="157" t="s">
        <v>70</v>
      </c>
      <c r="D3" s="157"/>
      <c r="E3" s="157"/>
      <c r="F3" s="157"/>
      <c r="G3" s="157"/>
      <c r="I3" s="44">
        <v>2018</v>
      </c>
      <c r="J3" s="91" t="s">
        <v>208</v>
      </c>
      <c r="K3" s="45" t="s">
        <v>71</v>
      </c>
    </row>
    <row r="4" spans="1:11" ht="15">
      <c r="A4" s="46" t="s">
        <v>205</v>
      </c>
      <c r="B4" s="158" t="str">
        <f>ЗАПОЛНИТЬ!B3</f>
        <v>Пришибський НВК </v>
      </c>
      <c r="C4" s="158"/>
      <c r="D4" s="158"/>
      <c r="E4" s="158"/>
      <c r="F4" s="158"/>
      <c r="G4" s="159" t="s">
        <v>1</v>
      </c>
      <c r="H4" s="160"/>
      <c r="I4" s="161" t="str">
        <f>ЗАПОЛНИТЬ!B13</f>
        <v>25457717</v>
      </c>
      <c r="J4" s="162"/>
      <c r="K4" s="162"/>
    </row>
    <row r="5" spans="1:11" ht="15">
      <c r="A5" s="46" t="s">
        <v>31</v>
      </c>
      <c r="B5" s="163" t="str">
        <f>ЗАПОЛНИТЬ!B5</f>
        <v>64223, Харківська обл.,Балаклійський р-н, с.Пришиб</v>
      </c>
      <c r="C5" s="163"/>
      <c r="D5" s="163"/>
      <c r="E5" s="163"/>
      <c r="F5" s="163"/>
      <c r="G5" s="159" t="s">
        <v>32</v>
      </c>
      <c r="H5" s="160"/>
      <c r="I5" s="162">
        <f>ЗАПОЛНИТЬ!B14</f>
        <v>6320285201</v>
      </c>
      <c r="J5" s="162"/>
      <c r="K5" s="162"/>
    </row>
    <row r="6" spans="1:11" ht="15">
      <c r="A6" s="47" t="s">
        <v>3</v>
      </c>
      <c r="B6" s="164" t="str">
        <f>ЗАПОЛНИТЬ!D15</f>
        <v>Комунальна організація (установа, заклад)</v>
      </c>
      <c r="C6" s="163"/>
      <c r="D6" s="163"/>
      <c r="E6" s="163"/>
      <c r="F6" s="163"/>
      <c r="G6" s="159" t="s">
        <v>2</v>
      </c>
      <c r="H6" s="160"/>
      <c r="I6" s="165">
        <f>ЗАПОЛНИТЬ!B15</f>
        <v>430</v>
      </c>
      <c r="J6" s="166"/>
      <c r="K6" s="167"/>
    </row>
    <row r="7" spans="1:11" ht="15">
      <c r="A7" s="46" t="s">
        <v>72</v>
      </c>
      <c r="B7" s="168" t="s">
        <v>52</v>
      </c>
      <c r="C7" s="168"/>
      <c r="D7" s="168"/>
      <c r="E7" s="168"/>
      <c r="F7" s="168"/>
      <c r="G7" s="159" t="s">
        <v>33</v>
      </c>
      <c r="H7" s="160"/>
      <c r="I7" s="169" t="s">
        <v>217</v>
      </c>
      <c r="J7" s="170"/>
      <c r="K7" s="170"/>
    </row>
    <row r="8" spans="1:11" ht="15">
      <c r="A8" s="46" t="s">
        <v>73</v>
      </c>
      <c r="B8" s="168" t="s">
        <v>218</v>
      </c>
      <c r="C8" s="168"/>
      <c r="D8" s="168"/>
      <c r="E8" s="168"/>
      <c r="F8" s="168"/>
      <c r="G8" s="159" t="s">
        <v>74</v>
      </c>
      <c r="H8" s="160"/>
      <c r="I8" s="169" t="s">
        <v>219</v>
      </c>
      <c r="J8" s="170"/>
      <c r="K8" s="170"/>
    </row>
    <row r="9" spans="1:7" ht="15">
      <c r="A9" s="48" t="s">
        <v>75</v>
      </c>
      <c r="B9" s="48"/>
      <c r="C9" s="30"/>
      <c r="D9" s="30"/>
      <c r="E9" s="171"/>
      <c r="F9" s="171"/>
      <c r="G9" s="171"/>
    </row>
    <row r="10" spans="1:7" ht="15">
      <c r="A10" s="48" t="s">
        <v>206</v>
      </c>
      <c r="B10" s="48"/>
      <c r="C10" s="30"/>
      <c r="D10" s="30"/>
      <c r="E10" s="30"/>
      <c r="F10" s="30"/>
      <c r="G10" s="30"/>
    </row>
    <row r="11" spans="1:11" ht="15">
      <c r="A11" s="172" t="s">
        <v>136</v>
      </c>
      <c r="B11" s="172"/>
      <c r="C11" s="172"/>
      <c r="D11" s="172"/>
      <c r="E11" s="172"/>
      <c r="F11" s="172"/>
      <c r="G11" s="172"/>
      <c r="H11" s="172"/>
      <c r="I11" s="172"/>
      <c r="J11" s="172"/>
      <c r="K11" s="172"/>
    </row>
    <row r="12" spans="1:11" ht="15">
      <c r="A12" s="172" t="str">
        <f>CONCATENATE("за ",ЗАПОЛНИТЬ!$B$17," ",LEFT(ЗАПОЛНИТЬ!$C$18,5),"року")</f>
        <v>за ІІІ квартал 2018 року</v>
      </c>
      <c r="B12" s="172"/>
      <c r="C12" s="172"/>
      <c r="D12" s="172"/>
      <c r="E12" s="172"/>
      <c r="F12" s="172"/>
      <c r="G12" s="172"/>
      <c r="H12" s="172"/>
      <c r="I12" s="172"/>
      <c r="J12" s="172"/>
      <c r="K12" s="172"/>
    </row>
    <row r="13" spans="1:11" ht="15">
      <c r="A13" s="173" t="s">
        <v>137</v>
      </c>
      <c r="B13" s="173"/>
      <c r="C13" s="173"/>
      <c r="D13" s="173"/>
      <c r="E13" s="173"/>
      <c r="F13" s="173"/>
      <c r="G13" s="173"/>
      <c r="H13" s="173"/>
      <c r="I13" s="173"/>
      <c r="J13" s="173"/>
      <c r="K13" s="173"/>
    </row>
    <row r="14" ht="15">
      <c r="J14" s="31" t="s">
        <v>138</v>
      </c>
    </row>
    <row r="15" spans="1:11" ht="42.75" customHeight="1">
      <c r="A15" s="174" t="s">
        <v>139</v>
      </c>
      <c r="B15" s="175"/>
      <c r="C15" s="74" t="s">
        <v>34</v>
      </c>
      <c r="D15" s="176" t="s">
        <v>140</v>
      </c>
      <c r="E15" s="176"/>
      <c r="F15" s="176"/>
      <c r="G15" s="176"/>
      <c r="H15" s="176" t="s">
        <v>141</v>
      </c>
      <c r="I15" s="176"/>
      <c r="J15" s="176"/>
      <c r="K15" s="176"/>
    </row>
    <row r="16" spans="1:11" ht="15">
      <c r="A16" s="143">
        <v>1</v>
      </c>
      <c r="B16" s="144"/>
      <c r="C16" s="75">
        <v>2</v>
      </c>
      <c r="D16" s="139">
        <v>3</v>
      </c>
      <c r="E16" s="139"/>
      <c r="F16" s="139"/>
      <c r="G16" s="139"/>
      <c r="H16" s="139">
        <v>4</v>
      </c>
      <c r="I16" s="139"/>
      <c r="J16" s="139"/>
      <c r="K16" s="139"/>
    </row>
    <row r="17" spans="1:11" ht="15">
      <c r="A17" s="153" t="s">
        <v>142</v>
      </c>
      <c r="B17" s="154"/>
      <c r="C17" s="77"/>
      <c r="D17" s="142"/>
      <c r="E17" s="142"/>
      <c r="F17" s="142"/>
      <c r="G17" s="142"/>
      <c r="H17" s="142"/>
      <c r="I17" s="142"/>
      <c r="J17" s="142"/>
      <c r="K17" s="142"/>
    </row>
    <row r="18" spans="1:11" ht="15">
      <c r="A18" s="153" t="s">
        <v>143</v>
      </c>
      <c r="B18" s="154"/>
      <c r="C18" s="75"/>
      <c r="D18" s="142"/>
      <c r="E18" s="142"/>
      <c r="F18" s="142"/>
      <c r="G18" s="142"/>
      <c r="H18" s="142"/>
      <c r="I18" s="142"/>
      <c r="J18" s="142"/>
      <c r="K18" s="142"/>
    </row>
    <row r="19" spans="1:11" ht="15">
      <c r="A19" s="140" t="s">
        <v>144</v>
      </c>
      <c r="B19" s="141"/>
      <c r="C19" s="77">
        <v>2010</v>
      </c>
      <c r="D19" s="142">
        <v>4511666</v>
      </c>
      <c r="E19" s="142"/>
      <c r="F19" s="142"/>
      <c r="G19" s="142"/>
      <c r="H19" s="142">
        <v>3412108</v>
      </c>
      <c r="I19" s="142"/>
      <c r="J19" s="142"/>
      <c r="K19" s="142"/>
    </row>
    <row r="20" spans="1:11" ht="15.75" customHeight="1">
      <c r="A20" s="140" t="s">
        <v>145</v>
      </c>
      <c r="B20" s="141"/>
      <c r="C20" s="77">
        <v>2020</v>
      </c>
      <c r="D20" s="142">
        <v>94273</v>
      </c>
      <c r="E20" s="142"/>
      <c r="F20" s="142"/>
      <c r="G20" s="142"/>
      <c r="H20" s="142">
        <v>57467</v>
      </c>
      <c r="I20" s="142"/>
      <c r="J20" s="142"/>
      <c r="K20" s="142"/>
    </row>
    <row r="21" spans="1:11" ht="15">
      <c r="A21" s="140" t="s">
        <v>146</v>
      </c>
      <c r="B21" s="141"/>
      <c r="C21" s="77">
        <v>2030</v>
      </c>
      <c r="D21" s="142">
        <v>101</v>
      </c>
      <c r="E21" s="142"/>
      <c r="F21" s="142"/>
      <c r="G21" s="142"/>
      <c r="H21" s="142">
        <v>0</v>
      </c>
      <c r="I21" s="142"/>
      <c r="J21" s="142"/>
      <c r="K21" s="142"/>
    </row>
    <row r="22" spans="1:11" ht="15">
      <c r="A22" s="140" t="s">
        <v>147</v>
      </c>
      <c r="B22" s="141"/>
      <c r="C22" s="77">
        <v>2040</v>
      </c>
      <c r="D22" s="142">
        <v>0</v>
      </c>
      <c r="E22" s="142"/>
      <c r="F22" s="142"/>
      <c r="G22" s="142"/>
      <c r="H22" s="142">
        <v>0</v>
      </c>
      <c r="I22" s="142"/>
      <c r="J22" s="142"/>
      <c r="K22" s="142"/>
    </row>
    <row r="23" spans="1:11" ht="15">
      <c r="A23" s="140" t="s">
        <v>148</v>
      </c>
      <c r="B23" s="141"/>
      <c r="C23" s="77">
        <v>2050</v>
      </c>
      <c r="D23" s="142">
        <v>0</v>
      </c>
      <c r="E23" s="142"/>
      <c r="F23" s="142"/>
      <c r="G23" s="142"/>
      <c r="H23" s="142">
        <v>0</v>
      </c>
      <c r="I23" s="142"/>
      <c r="J23" s="142"/>
      <c r="K23" s="142"/>
    </row>
    <row r="24" spans="1:11" ht="15">
      <c r="A24" s="153" t="s">
        <v>194</v>
      </c>
      <c r="B24" s="154"/>
      <c r="C24" s="75">
        <v>2080</v>
      </c>
      <c r="D24" s="177">
        <f>SUM(D19:G23)</f>
        <v>4606040</v>
      </c>
      <c r="E24" s="177"/>
      <c r="F24" s="177"/>
      <c r="G24" s="177"/>
      <c r="H24" s="177">
        <f>SUM(H19:K23)</f>
        <v>3469575</v>
      </c>
      <c r="I24" s="177"/>
      <c r="J24" s="177"/>
      <c r="K24" s="177"/>
    </row>
    <row r="25" spans="1:11" ht="15">
      <c r="A25" s="153" t="s">
        <v>149</v>
      </c>
      <c r="B25" s="154"/>
      <c r="C25" s="75"/>
      <c r="D25" s="142"/>
      <c r="E25" s="142"/>
      <c r="F25" s="142"/>
      <c r="G25" s="142"/>
      <c r="H25" s="142"/>
      <c r="I25" s="142"/>
      <c r="J25" s="142"/>
      <c r="K25" s="142"/>
    </row>
    <row r="26" spans="1:11" ht="15">
      <c r="A26" s="140" t="s">
        <v>150</v>
      </c>
      <c r="B26" s="141"/>
      <c r="C26" s="77">
        <v>2090</v>
      </c>
      <c r="D26" s="142">
        <v>0</v>
      </c>
      <c r="E26" s="142"/>
      <c r="F26" s="142"/>
      <c r="G26" s="142"/>
      <c r="H26" s="142">
        <v>0</v>
      </c>
      <c r="I26" s="142"/>
      <c r="J26" s="142"/>
      <c r="K26" s="142"/>
    </row>
    <row r="27" spans="1:11" ht="15">
      <c r="A27" s="140" t="s">
        <v>151</v>
      </c>
      <c r="B27" s="141"/>
      <c r="C27" s="77">
        <v>2100</v>
      </c>
      <c r="D27" s="142">
        <v>0</v>
      </c>
      <c r="E27" s="142"/>
      <c r="F27" s="142"/>
      <c r="G27" s="142"/>
      <c r="H27" s="142">
        <v>0</v>
      </c>
      <c r="I27" s="142"/>
      <c r="J27" s="142"/>
      <c r="K27" s="142"/>
    </row>
    <row r="28" spans="1:11" ht="15">
      <c r="A28" s="140" t="s">
        <v>152</v>
      </c>
      <c r="B28" s="141"/>
      <c r="C28" s="77">
        <v>2110</v>
      </c>
      <c r="D28" s="142">
        <v>0</v>
      </c>
      <c r="E28" s="142"/>
      <c r="F28" s="142"/>
      <c r="G28" s="142"/>
      <c r="H28" s="142">
        <v>0</v>
      </c>
      <c r="I28" s="142"/>
      <c r="J28" s="142"/>
      <c r="K28" s="142"/>
    </row>
    <row r="29" spans="1:11" ht="15">
      <c r="A29" s="140" t="s">
        <v>153</v>
      </c>
      <c r="B29" s="141"/>
      <c r="C29" s="77">
        <v>2120</v>
      </c>
      <c r="D29" s="142">
        <v>0</v>
      </c>
      <c r="E29" s="142"/>
      <c r="F29" s="142"/>
      <c r="G29" s="142"/>
      <c r="H29" s="142">
        <v>0</v>
      </c>
      <c r="I29" s="142"/>
      <c r="J29" s="142"/>
      <c r="K29" s="142"/>
    </row>
    <row r="30" spans="1:11" ht="15">
      <c r="A30" s="140" t="s">
        <v>154</v>
      </c>
      <c r="B30" s="141"/>
      <c r="C30" s="77">
        <v>2130</v>
      </c>
      <c r="D30" s="142">
        <v>0</v>
      </c>
      <c r="E30" s="142"/>
      <c r="F30" s="142"/>
      <c r="G30" s="142"/>
      <c r="H30" s="142">
        <v>0</v>
      </c>
      <c r="I30" s="142"/>
      <c r="J30" s="142"/>
      <c r="K30" s="142"/>
    </row>
    <row r="31" spans="1:11" ht="15">
      <c r="A31" s="153" t="s">
        <v>195</v>
      </c>
      <c r="B31" s="154"/>
      <c r="C31" s="75">
        <v>2170</v>
      </c>
      <c r="D31" s="177">
        <f>SUM(D26:G30)</f>
        <v>0</v>
      </c>
      <c r="E31" s="177"/>
      <c r="F31" s="177"/>
      <c r="G31" s="177"/>
      <c r="H31" s="177">
        <f>SUM(H26:K30)</f>
        <v>0</v>
      </c>
      <c r="I31" s="177"/>
      <c r="J31" s="177"/>
      <c r="K31" s="177"/>
    </row>
    <row r="32" spans="1:11" ht="15">
      <c r="A32" s="153" t="s">
        <v>196</v>
      </c>
      <c r="B32" s="154"/>
      <c r="C32" s="75">
        <v>2200</v>
      </c>
      <c r="D32" s="177">
        <f>D31+D24</f>
        <v>4606040</v>
      </c>
      <c r="E32" s="177"/>
      <c r="F32" s="177"/>
      <c r="G32" s="177"/>
      <c r="H32" s="177">
        <f>H31+H24</f>
        <v>3469575</v>
      </c>
      <c r="I32" s="177"/>
      <c r="J32" s="177"/>
      <c r="K32" s="177"/>
    </row>
    <row r="33" spans="1:11" ht="15">
      <c r="A33" s="153" t="s">
        <v>155</v>
      </c>
      <c r="B33" s="154"/>
      <c r="C33" s="77"/>
      <c r="D33" s="142"/>
      <c r="E33" s="142"/>
      <c r="F33" s="142"/>
      <c r="G33" s="142"/>
      <c r="H33" s="142"/>
      <c r="I33" s="142"/>
      <c r="J33" s="142"/>
      <c r="K33" s="142"/>
    </row>
    <row r="34" spans="1:11" ht="15">
      <c r="A34" s="153" t="s">
        <v>156</v>
      </c>
      <c r="B34" s="154"/>
      <c r="C34" s="75"/>
      <c r="D34" s="142"/>
      <c r="E34" s="142"/>
      <c r="F34" s="142"/>
      <c r="G34" s="142"/>
      <c r="H34" s="142"/>
      <c r="I34" s="142"/>
      <c r="J34" s="142"/>
      <c r="K34" s="142"/>
    </row>
    <row r="35" spans="1:11" ht="15">
      <c r="A35" s="140" t="s">
        <v>157</v>
      </c>
      <c r="B35" s="141"/>
      <c r="C35" s="77">
        <v>2210</v>
      </c>
      <c r="D35" s="142">
        <v>4547026</v>
      </c>
      <c r="E35" s="142"/>
      <c r="F35" s="142"/>
      <c r="G35" s="142"/>
      <c r="H35" s="142">
        <v>3454180</v>
      </c>
      <c r="I35" s="142"/>
      <c r="J35" s="142"/>
      <c r="K35" s="142"/>
    </row>
    <row r="36" spans="1:11" ht="15.75" customHeight="1">
      <c r="A36" s="140" t="s">
        <v>158</v>
      </c>
      <c r="B36" s="141"/>
      <c r="C36" s="77">
        <v>2220</v>
      </c>
      <c r="D36" s="142">
        <v>94273</v>
      </c>
      <c r="E36" s="142"/>
      <c r="F36" s="142"/>
      <c r="G36" s="142"/>
      <c r="H36" s="142">
        <v>57467</v>
      </c>
      <c r="I36" s="142"/>
      <c r="J36" s="142"/>
      <c r="K36" s="142"/>
    </row>
    <row r="37" spans="1:11" ht="15">
      <c r="A37" s="140" t="s">
        <v>159</v>
      </c>
      <c r="B37" s="141"/>
      <c r="C37" s="77">
        <v>2230</v>
      </c>
      <c r="D37" s="142">
        <v>101</v>
      </c>
      <c r="E37" s="142"/>
      <c r="F37" s="142"/>
      <c r="G37" s="142"/>
      <c r="H37" s="142">
        <v>0</v>
      </c>
      <c r="I37" s="142"/>
      <c r="J37" s="142"/>
      <c r="K37" s="142"/>
    </row>
    <row r="38" spans="1:11" ht="15">
      <c r="A38" s="140" t="s">
        <v>160</v>
      </c>
      <c r="B38" s="141"/>
      <c r="C38" s="77">
        <v>2240</v>
      </c>
      <c r="D38" s="142">
        <v>0</v>
      </c>
      <c r="E38" s="142"/>
      <c r="F38" s="142"/>
      <c r="G38" s="142"/>
      <c r="H38" s="142">
        <v>0</v>
      </c>
      <c r="I38" s="142"/>
      <c r="J38" s="142"/>
      <c r="K38" s="142"/>
    </row>
    <row r="39" spans="1:11" ht="15">
      <c r="A39" s="140" t="s">
        <v>161</v>
      </c>
      <c r="B39" s="141"/>
      <c r="C39" s="77">
        <v>2250</v>
      </c>
      <c r="D39" s="142">
        <v>1660</v>
      </c>
      <c r="E39" s="142"/>
      <c r="F39" s="142"/>
      <c r="G39" s="142"/>
      <c r="H39" s="142">
        <v>800</v>
      </c>
      <c r="I39" s="142"/>
      <c r="J39" s="142"/>
      <c r="K39" s="142"/>
    </row>
    <row r="40" spans="1:11" ht="15">
      <c r="A40" s="153" t="s">
        <v>197</v>
      </c>
      <c r="B40" s="154"/>
      <c r="C40" s="75">
        <v>2290</v>
      </c>
      <c r="D40" s="177">
        <f>SUM(D35:G39)</f>
        <v>4643060</v>
      </c>
      <c r="E40" s="177"/>
      <c r="F40" s="177"/>
      <c r="G40" s="177"/>
      <c r="H40" s="177">
        <f>SUM(H35:K39)</f>
        <v>3512447</v>
      </c>
      <c r="I40" s="177"/>
      <c r="J40" s="177"/>
      <c r="K40" s="177"/>
    </row>
    <row r="41" spans="1:11" ht="15">
      <c r="A41" s="153" t="s">
        <v>162</v>
      </c>
      <c r="B41" s="154"/>
      <c r="C41" s="75"/>
      <c r="D41" s="142"/>
      <c r="E41" s="142"/>
      <c r="F41" s="142"/>
      <c r="G41" s="142"/>
      <c r="H41" s="142"/>
      <c r="I41" s="142"/>
      <c r="J41" s="142"/>
      <c r="K41" s="142"/>
    </row>
    <row r="42" spans="1:11" ht="15">
      <c r="A42" s="140" t="s">
        <v>152</v>
      </c>
      <c r="B42" s="141"/>
      <c r="C42" s="77">
        <v>2300</v>
      </c>
      <c r="D42" s="142">
        <v>0</v>
      </c>
      <c r="E42" s="142"/>
      <c r="F42" s="142"/>
      <c r="G42" s="142"/>
      <c r="H42" s="142">
        <v>0</v>
      </c>
      <c r="I42" s="142"/>
      <c r="J42" s="142"/>
      <c r="K42" s="142"/>
    </row>
    <row r="43" spans="1:11" ht="15">
      <c r="A43" s="140" t="s">
        <v>163</v>
      </c>
      <c r="B43" s="141"/>
      <c r="C43" s="77">
        <v>2310</v>
      </c>
      <c r="D43" s="142">
        <v>733</v>
      </c>
      <c r="E43" s="142"/>
      <c r="F43" s="142"/>
      <c r="G43" s="142"/>
      <c r="H43" s="142">
        <v>150</v>
      </c>
      <c r="I43" s="142"/>
      <c r="J43" s="142"/>
      <c r="K43" s="142"/>
    </row>
    <row r="44" spans="1:11" ht="15.75" customHeight="1">
      <c r="A44" s="153" t="s">
        <v>198</v>
      </c>
      <c r="B44" s="154"/>
      <c r="C44" s="75">
        <v>2340</v>
      </c>
      <c r="D44" s="177">
        <f>SUM(D42:G43)</f>
        <v>733</v>
      </c>
      <c r="E44" s="177"/>
      <c r="F44" s="177"/>
      <c r="G44" s="177"/>
      <c r="H44" s="177">
        <f>SUM(H42:K43)</f>
        <v>150</v>
      </c>
      <c r="I44" s="177"/>
      <c r="J44" s="177"/>
      <c r="K44" s="177"/>
    </row>
    <row r="45" spans="1:11" ht="15">
      <c r="A45" s="153" t="s">
        <v>199</v>
      </c>
      <c r="B45" s="154"/>
      <c r="C45" s="75">
        <v>2380</v>
      </c>
      <c r="D45" s="178">
        <f>D44+D40</f>
        <v>4643793</v>
      </c>
      <c r="E45" s="178"/>
      <c r="F45" s="178"/>
      <c r="G45" s="178"/>
      <c r="H45" s="142">
        <f>H44+H40</f>
        <v>3512597</v>
      </c>
      <c r="I45" s="142"/>
      <c r="J45" s="142"/>
      <c r="K45" s="142"/>
    </row>
    <row r="46" spans="1:11" ht="15">
      <c r="A46" s="153" t="s">
        <v>164</v>
      </c>
      <c r="B46" s="154"/>
      <c r="C46" s="78">
        <v>2390</v>
      </c>
      <c r="D46" s="79"/>
      <c r="E46" s="80"/>
      <c r="F46" s="80"/>
      <c r="G46" s="81">
        <f>D32-D45</f>
        <v>-37753</v>
      </c>
      <c r="H46" s="179">
        <f>H32-H45</f>
        <v>-43022</v>
      </c>
      <c r="I46" s="142"/>
      <c r="J46" s="142"/>
      <c r="K46" s="142"/>
    </row>
    <row r="47" spans="1:11" ht="15">
      <c r="A47" s="82"/>
      <c r="B47" s="82"/>
      <c r="C47" s="83"/>
      <c r="D47" s="84"/>
      <c r="E47" s="84"/>
      <c r="F47" s="84"/>
      <c r="G47" s="84"/>
      <c r="H47" s="84"/>
      <c r="I47" s="84"/>
      <c r="J47" s="84"/>
      <c r="K47" s="84"/>
    </row>
    <row r="48" spans="1:11" ht="15">
      <c r="A48" s="3"/>
      <c r="B48" s="3"/>
      <c r="C48" s="4"/>
      <c r="D48" s="3"/>
      <c r="E48" s="3"/>
      <c r="F48" s="3"/>
      <c r="G48" s="3"/>
      <c r="H48" s="3"/>
      <c r="I48" s="3"/>
      <c r="J48" s="3"/>
      <c r="K48" s="3"/>
    </row>
    <row r="49" spans="1:11" ht="15">
      <c r="A49" s="146" t="s">
        <v>165</v>
      </c>
      <c r="B49" s="146"/>
      <c r="C49" s="146"/>
      <c r="D49" s="146"/>
      <c r="E49" s="146"/>
      <c r="F49" s="146"/>
      <c r="G49" s="146"/>
      <c r="H49" s="146"/>
      <c r="I49" s="146"/>
      <c r="J49" s="146"/>
      <c r="K49" s="146"/>
    </row>
    <row r="50" spans="1:11" ht="15">
      <c r="A50" s="3"/>
      <c r="B50" s="3"/>
      <c r="C50" s="4"/>
      <c r="D50" s="3"/>
      <c r="E50" s="3"/>
      <c r="F50" s="3"/>
      <c r="G50" s="3"/>
      <c r="H50" s="3"/>
      <c r="I50" s="3"/>
      <c r="J50" s="3"/>
      <c r="K50" s="3"/>
    </row>
    <row r="51" spans="1:11" ht="25.5" customHeight="1">
      <c r="A51" s="174" t="s">
        <v>166</v>
      </c>
      <c r="B51" s="175"/>
      <c r="C51" s="74" t="s">
        <v>34</v>
      </c>
      <c r="D51" s="176" t="s">
        <v>140</v>
      </c>
      <c r="E51" s="176"/>
      <c r="F51" s="176"/>
      <c r="G51" s="176"/>
      <c r="H51" s="176" t="s">
        <v>141</v>
      </c>
      <c r="I51" s="176"/>
      <c r="J51" s="176"/>
      <c r="K51" s="176"/>
    </row>
    <row r="52" spans="1:11" ht="15">
      <c r="A52" s="143">
        <v>1</v>
      </c>
      <c r="B52" s="144"/>
      <c r="C52" s="75">
        <v>2</v>
      </c>
      <c r="D52" s="139">
        <v>3</v>
      </c>
      <c r="E52" s="139"/>
      <c r="F52" s="139"/>
      <c r="G52" s="139"/>
      <c r="H52" s="139">
        <v>4</v>
      </c>
      <c r="I52" s="139"/>
      <c r="J52" s="139"/>
      <c r="K52" s="139"/>
    </row>
    <row r="53" spans="1:11" ht="15">
      <c r="A53" s="140" t="s">
        <v>167</v>
      </c>
      <c r="B53" s="141"/>
      <c r="C53" s="77">
        <v>2420</v>
      </c>
      <c r="D53" s="142">
        <v>0</v>
      </c>
      <c r="E53" s="142"/>
      <c r="F53" s="142"/>
      <c r="G53" s="142"/>
      <c r="H53" s="142">
        <v>0</v>
      </c>
      <c r="I53" s="142"/>
      <c r="J53" s="142"/>
      <c r="K53" s="142"/>
    </row>
    <row r="54" spans="1:11" ht="15">
      <c r="A54" s="140" t="s">
        <v>168</v>
      </c>
      <c r="B54" s="141"/>
      <c r="C54" s="77">
        <v>2430</v>
      </c>
      <c r="D54" s="142">
        <v>0</v>
      </c>
      <c r="E54" s="142"/>
      <c r="F54" s="142"/>
      <c r="G54" s="142"/>
      <c r="H54" s="142">
        <v>0</v>
      </c>
      <c r="I54" s="142"/>
      <c r="J54" s="142"/>
      <c r="K54" s="142"/>
    </row>
    <row r="55" spans="1:11" ht="15.75" customHeight="1">
      <c r="A55" s="140" t="s">
        <v>169</v>
      </c>
      <c r="B55" s="141"/>
      <c r="C55" s="77">
        <v>2440</v>
      </c>
      <c r="D55" s="142">
        <v>0</v>
      </c>
      <c r="E55" s="142"/>
      <c r="F55" s="142"/>
      <c r="G55" s="142"/>
      <c r="H55" s="142">
        <v>0</v>
      </c>
      <c r="I55" s="142"/>
      <c r="J55" s="142"/>
      <c r="K55" s="142"/>
    </row>
    <row r="56" spans="1:11" ht="15">
      <c r="A56" s="140" t="s">
        <v>170</v>
      </c>
      <c r="B56" s="141"/>
      <c r="C56" s="77">
        <v>2450</v>
      </c>
      <c r="D56" s="142">
        <v>0</v>
      </c>
      <c r="E56" s="142"/>
      <c r="F56" s="142"/>
      <c r="G56" s="142"/>
      <c r="H56" s="142">
        <v>0</v>
      </c>
      <c r="I56" s="142"/>
      <c r="J56" s="142"/>
      <c r="K56" s="142"/>
    </row>
    <row r="57" spans="1:11" ht="15.75" customHeight="1">
      <c r="A57" s="140" t="s">
        <v>171</v>
      </c>
      <c r="B57" s="141"/>
      <c r="C57" s="77">
        <v>2460</v>
      </c>
      <c r="D57" s="142">
        <v>0</v>
      </c>
      <c r="E57" s="142"/>
      <c r="F57" s="142"/>
      <c r="G57" s="142"/>
      <c r="H57" s="142">
        <v>0</v>
      </c>
      <c r="I57" s="142"/>
      <c r="J57" s="142"/>
      <c r="K57" s="142"/>
    </row>
    <row r="58" spans="1:11" ht="15">
      <c r="A58" s="140" t="s">
        <v>64</v>
      </c>
      <c r="B58" s="141"/>
      <c r="C58" s="77">
        <v>2470</v>
      </c>
      <c r="D58" s="142">
        <v>0</v>
      </c>
      <c r="E58" s="142"/>
      <c r="F58" s="142"/>
      <c r="G58" s="142"/>
      <c r="H58" s="142">
        <v>0</v>
      </c>
      <c r="I58" s="142"/>
      <c r="J58" s="142"/>
      <c r="K58" s="142"/>
    </row>
    <row r="59" spans="1:11" ht="15">
      <c r="A59" s="140" t="s">
        <v>172</v>
      </c>
      <c r="B59" s="141"/>
      <c r="C59" s="77">
        <v>2480</v>
      </c>
      <c r="D59" s="142">
        <v>0</v>
      </c>
      <c r="E59" s="142"/>
      <c r="F59" s="142"/>
      <c r="G59" s="142"/>
      <c r="H59" s="142">
        <v>0</v>
      </c>
      <c r="I59" s="142"/>
      <c r="J59" s="142"/>
      <c r="K59" s="142"/>
    </row>
    <row r="60" spans="1:11" ht="15">
      <c r="A60" s="140" t="s">
        <v>173</v>
      </c>
      <c r="B60" s="141"/>
      <c r="C60" s="77">
        <v>2490</v>
      </c>
      <c r="D60" s="142">
        <v>0</v>
      </c>
      <c r="E60" s="142"/>
      <c r="F60" s="142"/>
      <c r="G60" s="142"/>
      <c r="H60" s="142">
        <v>0</v>
      </c>
      <c r="I60" s="142"/>
      <c r="J60" s="142"/>
      <c r="K60" s="142"/>
    </row>
    <row r="61" spans="1:11" ht="15">
      <c r="A61" s="140" t="s">
        <v>65</v>
      </c>
      <c r="B61" s="141"/>
      <c r="C61" s="77">
        <v>2500</v>
      </c>
      <c r="D61" s="142">
        <v>4643793</v>
      </c>
      <c r="E61" s="142"/>
      <c r="F61" s="142"/>
      <c r="G61" s="142"/>
      <c r="H61" s="142">
        <v>3512597</v>
      </c>
      <c r="I61" s="142"/>
      <c r="J61" s="142"/>
      <c r="K61" s="142"/>
    </row>
    <row r="62" spans="1:11" ht="15.75" customHeight="1">
      <c r="A62" s="140" t="s">
        <v>66</v>
      </c>
      <c r="B62" s="141"/>
      <c r="C62" s="77">
        <v>2510</v>
      </c>
      <c r="D62" s="142">
        <v>0</v>
      </c>
      <c r="E62" s="142"/>
      <c r="F62" s="142"/>
      <c r="G62" s="142"/>
      <c r="H62" s="142">
        <v>0</v>
      </c>
      <c r="I62" s="142"/>
      <c r="J62" s="142"/>
      <c r="K62" s="142"/>
    </row>
    <row r="63" spans="1:11" ht="15">
      <c r="A63" s="3"/>
      <c r="B63" s="3"/>
      <c r="C63" s="4"/>
      <c r="D63" s="3"/>
      <c r="E63" s="3"/>
      <c r="F63" s="3"/>
      <c r="G63" s="3"/>
      <c r="H63" s="3"/>
      <c r="I63" s="3"/>
      <c r="J63" s="3"/>
      <c r="K63" s="3"/>
    </row>
    <row r="64" spans="1:11" ht="15">
      <c r="A64" s="146" t="s">
        <v>174</v>
      </c>
      <c r="B64" s="146"/>
      <c r="C64" s="146"/>
      <c r="D64" s="146"/>
      <c r="E64" s="146"/>
      <c r="F64" s="146"/>
      <c r="G64" s="146"/>
      <c r="H64" s="146"/>
      <c r="I64" s="146"/>
      <c r="J64" s="146"/>
      <c r="K64" s="146"/>
    </row>
    <row r="65" spans="1:11" ht="15">
      <c r="A65" s="3"/>
      <c r="B65" s="3"/>
      <c r="C65" s="4"/>
      <c r="D65" s="3"/>
      <c r="E65" s="3"/>
      <c r="F65" s="3"/>
      <c r="G65" s="3"/>
      <c r="H65" s="3"/>
      <c r="I65" s="3"/>
      <c r="J65" s="3"/>
      <c r="K65" s="3"/>
    </row>
    <row r="66" spans="1:11" ht="16.5" customHeight="1">
      <c r="A66" s="147" t="s">
        <v>139</v>
      </c>
      <c r="B66" s="148"/>
      <c r="C66" s="151" t="s">
        <v>34</v>
      </c>
      <c r="D66" s="139" t="s">
        <v>175</v>
      </c>
      <c r="E66" s="139"/>
      <c r="F66" s="139"/>
      <c r="G66" s="139"/>
      <c r="H66" s="139" t="s">
        <v>176</v>
      </c>
      <c r="I66" s="139"/>
      <c r="J66" s="139"/>
      <c r="K66" s="139"/>
    </row>
    <row r="67" spans="1:11" ht="97.5">
      <c r="A67" s="149"/>
      <c r="B67" s="150"/>
      <c r="C67" s="151"/>
      <c r="D67" s="85" t="s">
        <v>225</v>
      </c>
      <c r="E67" s="85" t="s">
        <v>226</v>
      </c>
      <c r="F67" s="85" t="s">
        <v>227</v>
      </c>
      <c r="G67" s="85" t="s">
        <v>177</v>
      </c>
      <c r="H67" s="85" t="s">
        <v>225</v>
      </c>
      <c r="I67" s="85" t="s">
        <v>226</v>
      </c>
      <c r="J67" s="85" t="s">
        <v>227</v>
      </c>
      <c r="K67" s="85" t="s">
        <v>178</v>
      </c>
    </row>
    <row r="68" spans="1:11" ht="15">
      <c r="A68" s="143">
        <v>1</v>
      </c>
      <c r="B68" s="144"/>
      <c r="C68" s="75">
        <v>2</v>
      </c>
      <c r="D68" s="76">
        <v>3</v>
      </c>
      <c r="E68" s="76">
        <v>4</v>
      </c>
      <c r="F68" s="76">
        <v>5</v>
      </c>
      <c r="G68" s="76">
        <v>6</v>
      </c>
      <c r="H68" s="76">
        <v>7</v>
      </c>
      <c r="I68" s="76">
        <v>8</v>
      </c>
      <c r="J68" s="76">
        <v>9</v>
      </c>
      <c r="K68" s="76">
        <v>10</v>
      </c>
    </row>
    <row r="69" spans="1:11" ht="15">
      <c r="A69" s="153" t="s">
        <v>142</v>
      </c>
      <c r="B69" s="154"/>
      <c r="C69" s="75"/>
      <c r="D69" s="76"/>
      <c r="E69" s="76"/>
      <c r="F69" s="76"/>
      <c r="G69" s="76"/>
      <c r="H69" s="76"/>
      <c r="I69" s="76"/>
      <c r="J69" s="76"/>
      <c r="K69" s="76"/>
    </row>
    <row r="70" spans="1:11" ht="15">
      <c r="A70" s="153" t="s">
        <v>150</v>
      </c>
      <c r="B70" s="154"/>
      <c r="C70" s="75">
        <v>2540</v>
      </c>
      <c r="D70" s="86"/>
      <c r="E70" s="86"/>
      <c r="F70" s="86"/>
      <c r="G70" s="86"/>
      <c r="H70" s="86"/>
      <c r="I70" s="86"/>
      <c r="J70" s="86"/>
      <c r="K70" s="86"/>
    </row>
    <row r="71" spans="1:11" ht="15">
      <c r="A71" s="153" t="s">
        <v>151</v>
      </c>
      <c r="B71" s="154"/>
      <c r="C71" s="75">
        <v>2550</v>
      </c>
      <c r="D71" s="86"/>
      <c r="E71" s="86"/>
      <c r="F71" s="86"/>
      <c r="G71" s="86"/>
      <c r="H71" s="86"/>
      <c r="I71" s="86"/>
      <c r="J71" s="86"/>
      <c r="K71" s="86"/>
    </row>
    <row r="72" spans="1:11" ht="15" customHeight="1">
      <c r="A72" s="140" t="s">
        <v>179</v>
      </c>
      <c r="B72" s="141"/>
      <c r="C72" s="77">
        <v>2551</v>
      </c>
      <c r="D72" s="87"/>
      <c r="E72" s="87"/>
      <c r="F72" s="87"/>
      <c r="G72" s="86"/>
      <c r="H72" s="87"/>
      <c r="I72" s="87"/>
      <c r="J72" s="87"/>
      <c r="K72" s="86"/>
    </row>
    <row r="73" spans="1:11" ht="15" customHeight="1">
      <c r="A73" s="140" t="s">
        <v>200</v>
      </c>
      <c r="B73" s="141"/>
      <c r="C73" s="77">
        <v>2552</v>
      </c>
      <c r="D73" s="87"/>
      <c r="E73" s="87"/>
      <c r="F73" s="87"/>
      <c r="G73" s="86"/>
      <c r="H73" s="87"/>
      <c r="I73" s="87"/>
      <c r="J73" s="87"/>
      <c r="K73" s="86"/>
    </row>
    <row r="74" spans="1:11" ht="15">
      <c r="A74" s="140" t="s">
        <v>180</v>
      </c>
      <c r="B74" s="141"/>
      <c r="C74" s="77">
        <v>2553</v>
      </c>
      <c r="D74" s="87"/>
      <c r="E74" s="87"/>
      <c r="F74" s="87"/>
      <c r="G74" s="86"/>
      <c r="H74" s="87"/>
      <c r="I74" s="87"/>
      <c r="J74" s="87"/>
      <c r="K74" s="86"/>
    </row>
    <row r="75" spans="1:11" ht="15">
      <c r="A75" s="140" t="s">
        <v>181</v>
      </c>
      <c r="B75" s="141"/>
      <c r="C75" s="77">
        <v>2554</v>
      </c>
      <c r="D75" s="87"/>
      <c r="E75" s="87"/>
      <c r="F75" s="87"/>
      <c r="G75" s="86"/>
      <c r="H75" s="87"/>
      <c r="I75" s="87"/>
      <c r="J75" s="87"/>
      <c r="K75" s="86"/>
    </row>
    <row r="76" spans="1:11" ht="15" customHeight="1" hidden="1">
      <c r="A76" s="140" t="s">
        <v>144</v>
      </c>
      <c r="B76" s="141"/>
      <c r="C76" s="77">
        <v>2555</v>
      </c>
      <c r="D76" s="87"/>
      <c r="E76" s="87"/>
      <c r="F76" s="87"/>
      <c r="G76" s="86"/>
      <c r="H76" s="87"/>
      <c r="I76" s="87"/>
      <c r="J76" s="87"/>
      <c r="K76" s="86"/>
    </row>
    <row r="77" spans="1:11" ht="15">
      <c r="A77" s="153" t="s">
        <v>182</v>
      </c>
      <c r="B77" s="154"/>
      <c r="C77" s="75">
        <v>2560</v>
      </c>
      <c r="D77" s="86"/>
      <c r="E77" s="86"/>
      <c r="F77" s="86"/>
      <c r="G77" s="86"/>
      <c r="H77" s="86"/>
      <c r="I77" s="86"/>
      <c r="J77" s="86"/>
      <c r="K77" s="86"/>
    </row>
    <row r="78" spans="1:11" ht="15">
      <c r="A78" s="153" t="s">
        <v>228</v>
      </c>
      <c r="B78" s="154"/>
      <c r="C78" s="75">
        <v>2570</v>
      </c>
      <c r="D78" s="86"/>
      <c r="E78" s="86"/>
      <c r="F78" s="86"/>
      <c r="G78" s="86"/>
      <c r="H78" s="86"/>
      <c r="I78" s="86"/>
      <c r="J78" s="86"/>
      <c r="K78" s="86"/>
    </row>
    <row r="79" spans="1:11" ht="15">
      <c r="A79" s="153" t="s">
        <v>183</v>
      </c>
      <c r="B79" s="154"/>
      <c r="C79" s="75">
        <v>2580</v>
      </c>
      <c r="D79" s="86"/>
      <c r="E79" s="86"/>
      <c r="F79" s="86"/>
      <c r="G79" s="86"/>
      <c r="H79" s="86"/>
      <c r="I79" s="86"/>
      <c r="J79" s="86"/>
      <c r="K79" s="86"/>
    </row>
    <row r="80" spans="1:11" ht="15">
      <c r="A80" s="140" t="s">
        <v>229</v>
      </c>
      <c r="B80" s="141"/>
      <c r="C80" s="77">
        <v>2581</v>
      </c>
      <c r="D80" s="87"/>
      <c r="E80" s="87"/>
      <c r="F80" s="87"/>
      <c r="G80" s="86"/>
      <c r="H80" s="87"/>
      <c r="I80" s="87"/>
      <c r="J80" s="87"/>
      <c r="K80" s="86"/>
    </row>
    <row r="81" spans="1:11" ht="15">
      <c r="A81" s="140" t="s">
        <v>184</v>
      </c>
      <c r="B81" s="141"/>
      <c r="C81" s="77">
        <v>2582</v>
      </c>
      <c r="D81" s="87"/>
      <c r="E81" s="87"/>
      <c r="F81" s="87"/>
      <c r="G81" s="86"/>
      <c r="H81" s="87"/>
      <c r="I81" s="87"/>
      <c r="J81" s="87"/>
      <c r="K81" s="86"/>
    </row>
    <row r="82" spans="1:11" ht="15">
      <c r="A82" s="140" t="s">
        <v>230</v>
      </c>
      <c r="B82" s="141"/>
      <c r="C82" s="77">
        <v>2583</v>
      </c>
      <c r="D82" s="87"/>
      <c r="E82" s="87"/>
      <c r="F82" s="87"/>
      <c r="G82" s="86"/>
      <c r="H82" s="87"/>
      <c r="I82" s="87"/>
      <c r="J82" s="87"/>
      <c r="K82" s="86"/>
    </row>
    <row r="83" spans="1:11" ht="15" customHeight="1">
      <c r="A83" s="140" t="s">
        <v>185</v>
      </c>
      <c r="B83" s="141"/>
      <c r="C83" s="77">
        <v>2584</v>
      </c>
      <c r="D83" s="87"/>
      <c r="E83" s="87"/>
      <c r="F83" s="87"/>
      <c r="G83" s="86"/>
      <c r="H83" s="87"/>
      <c r="I83" s="87"/>
      <c r="J83" s="87"/>
      <c r="K83" s="86"/>
    </row>
    <row r="84" spans="1:11" ht="15" customHeight="1">
      <c r="A84" s="140" t="s">
        <v>186</v>
      </c>
      <c r="B84" s="141"/>
      <c r="C84" s="77">
        <v>2585</v>
      </c>
      <c r="D84" s="87"/>
      <c r="E84" s="87"/>
      <c r="F84" s="87"/>
      <c r="G84" s="86"/>
      <c r="H84" s="87"/>
      <c r="I84" s="87"/>
      <c r="J84" s="87"/>
      <c r="K84" s="86"/>
    </row>
    <row r="85" spans="1:11" ht="15" customHeight="1" hidden="1">
      <c r="A85" s="153" t="s">
        <v>201</v>
      </c>
      <c r="B85" s="154"/>
      <c r="C85" s="75">
        <v>2600</v>
      </c>
      <c r="D85" s="86"/>
      <c r="E85" s="86"/>
      <c r="F85" s="86"/>
      <c r="G85" s="86"/>
      <c r="H85" s="88"/>
      <c r="I85" s="88"/>
      <c r="J85" s="88"/>
      <c r="K85" s="88"/>
    </row>
    <row r="86" spans="1:11" ht="15">
      <c r="A86" s="153" t="s">
        <v>155</v>
      </c>
      <c r="B86" s="154"/>
      <c r="C86" s="75"/>
      <c r="D86" s="89"/>
      <c r="E86" s="89"/>
      <c r="F86" s="89"/>
      <c r="G86" s="89"/>
      <c r="H86" s="89"/>
      <c r="I86" s="89"/>
      <c r="J86" s="89"/>
      <c r="K86" s="89"/>
    </row>
    <row r="87" spans="1:11" ht="15">
      <c r="A87" s="140" t="s">
        <v>58</v>
      </c>
      <c r="B87" s="141"/>
      <c r="C87" s="77">
        <v>2610</v>
      </c>
      <c r="D87" s="87"/>
      <c r="E87" s="87"/>
      <c r="F87" s="87"/>
      <c r="G87" s="86"/>
      <c r="H87" s="87"/>
      <c r="I87" s="87"/>
      <c r="J87" s="87"/>
      <c r="K87" s="86"/>
    </row>
    <row r="88" spans="1:11" ht="15">
      <c r="A88" s="140" t="s">
        <v>59</v>
      </c>
      <c r="B88" s="141"/>
      <c r="C88" s="77">
        <v>2620</v>
      </c>
      <c r="D88" s="87"/>
      <c r="E88" s="87"/>
      <c r="F88" s="87"/>
      <c r="G88" s="86"/>
      <c r="H88" s="87"/>
      <c r="I88" s="87"/>
      <c r="J88" s="87"/>
      <c r="K88" s="86"/>
    </row>
    <row r="89" spans="1:11" ht="15">
      <c r="A89" s="140" t="s">
        <v>62</v>
      </c>
      <c r="B89" s="141"/>
      <c r="C89" s="77">
        <v>2630</v>
      </c>
      <c r="D89" s="87"/>
      <c r="E89" s="87"/>
      <c r="F89" s="87"/>
      <c r="G89" s="86"/>
      <c r="H89" s="87"/>
      <c r="I89" s="87"/>
      <c r="J89" s="87"/>
      <c r="K89" s="86"/>
    </row>
    <row r="90" spans="1:11" ht="15">
      <c r="A90" s="140" t="s">
        <v>231</v>
      </c>
      <c r="B90" s="141"/>
      <c r="C90" s="77">
        <v>2640</v>
      </c>
      <c r="D90" s="87"/>
      <c r="E90" s="87"/>
      <c r="F90" s="87"/>
      <c r="G90" s="86"/>
      <c r="H90" s="87"/>
      <c r="I90" s="87"/>
      <c r="J90" s="87"/>
      <c r="K90" s="86"/>
    </row>
    <row r="91" spans="1:11" ht="15">
      <c r="A91" s="140" t="s">
        <v>60</v>
      </c>
      <c r="B91" s="141"/>
      <c r="C91" s="77">
        <v>2650</v>
      </c>
      <c r="D91" s="87"/>
      <c r="E91" s="87"/>
      <c r="F91" s="87"/>
      <c r="G91" s="86"/>
      <c r="H91" s="87"/>
      <c r="I91" s="87"/>
      <c r="J91" s="87"/>
      <c r="K91" s="86"/>
    </row>
    <row r="92" spans="1:11" ht="15">
      <c r="A92" s="140" t="s">
        <v>61</v>
      </c>
      <c r="B92" s="141"/>
      <c r="C92" s="77">
        <v>2660</v>
      </c>
      <c r="D92" s="87"/>
      <c r="E92" s="87"/>
      <c r="F92" s="87"/>
      <c r="G92" s="86"/>
      <c r="H92" s="87"/>
      <c r="I92" s="87"/>
      <c r="J92" s="87"/>
      <c r="K92" s="86"/>
    </row>
    <row r="93" spans="1:11" ht="15">
      <c r="A93" s="140" t="s">
        <v>37</v>
      </c>
      <c r="B93" s="141"/>
      <c r="C93" s="77">
        <v>2670</v>
      </c>
      <c r="D93" s="87"/>
      <c r="E93" s="87"/>
      <c r="F93" s="87"/>
      <c r="G93" s="86"/>
      <c r="H93" s="87"/>
      <c r="I93" s="87"/>
      <c r="J93" s="87"/>
      <c r="K93" s="86"/>
    </row>
    <row r="94" spans="1:11" ht="15">
      <c r="A94" s="140" t="s">
        <v>29</v>
      </c>
      <c r="B94" s="141"/>
      <c r="C94" s="77">
        <v>2680</v>
      </c>
      <c r="D94" s="87"/>
      <c r="E94" s="87"/>
      <c r="F94" s="87"/>
      <c r="G94" s="86"/>
      <c r="H94" s="87"/>
      <c r="I94" s="87"/>
      <c r="J94" s="87"/>
      <c r="K94" s="86"/>
    </row>
    <row r="95" spans="1:11" ht="15">
      <c r="A95" s="140" t="s">
        <v>232</v>
      </c>
      <c r="B95" s="141"/>
      <c r="C95" s="77">
        <v>2690</v>
      </c>
      <c r="D95" s="87"/>
      <c r="E95" s="87"/>
      <c r="F95" s="87"/>
      <c r="G95" s="86"/>
      <c r="H95" s="87"/>
      <c r="I95" s="87"/>
      <c r="J95" s="87"/>
      <c r="K95" s="86"/>
    </row>
    <row r="96" spans="1:11" ht="15">
      <c r="A96" s="140" t="s">
        <v>27</v>
      </c>
      <c r="B96" s="141"/>
      <c r="C96" s="77">
        <v>2700</v>
      </c>
      <c r="D96" s="87"/>
      <c r="E96" s="87"/>
      <c r="F96" s="87"/>
      <c r="G96" s="86"/>
      <c r="H96" s="87"/>
      <c r="I96" s="87"/>
      <c r="J96" s="87"/>
      <c r="K96" s="86"/>
    </row>
    <row r="97" spans="1:11" ht="15">
      <c r="A97" s="140" t="s">
        <v>28</v>
      </c>
      <c r="B97" s="141"/>
      <c r="C97" s="77">
        <v>2710</v>
      </c>
      <c r="D97" s="87"/>
      <c r="E97" s="87"/>
      <c r="F97" s="87"/>
      <c r="G97" s="86"/>
      <c r="H97" s="87"/>
      <c r="I97" s="87"/>
      <c r="J97" s="87"/>
      <c r="K97" s="86"/>
    </row>
    <row r="98" spans="1:11" ht="15">
      <c r="A98" s="153" t="s">
        <v>199</v>
      </c>
      <c r="B98" s="154"/>
      <c r="C98" s="75">
        <v>2780</v>
      </c>
      <c r="D98" s="86"/>
      <c r="E98" s="86"/>
      <c r="F98" s="86"/>
      <c r="G98" s="86"/>
      <c r="H98" s="88"/>
      <c r="I98" s="88"/>
      <c r="J98" s="88"/>
      <c r="K98" s="88"/>
    </row>
    <row r="99" spans="1:11" ht="15">
      <c r="A99" s="153" t="s">
        <v>164</v>
      </c>
      <c r="B99" s="154"/>
      <c r="C99" s="75">
        <v>2790</v>
      </c>
      <c r="D99" s="86"/>
      <c r="E99" s="86"/>
      <c r="F99" s="86"/>
      <c r="G99" s="86"/>
      <c r="H99" s="88"/>
      <c r="I99" s="88"/>
      <c r="J99" s="88"/>
      <c r="K99" s="88"/>
    </row>
    <row r="100" spans="1:11" ht="15">
      <c r="A100" s="3"/>
      <c r="B100" s="3"/>
      <c r="C100" s="4"/>
      <c r="D100" s="3"/>
      <c r="E100" s="3"/>
      <c r="F100" s="3"/>
      <c r="G100" s="3"/>
      <c r="H100" s="3"/>
      <c r="I100" s="3"/>
      <c r="J100" s="3"/>
      <c r="K100" s="3"/>
    </row>
    <row r="101" spans="1:11" ht="15">
      <c r="A101" s="180" t="s">
        <v>187</v>
      </c>
      <c r="B101" s="180"/>
      <c r="C101" s="180"/>
      <c r="D101" s="180"/>
      <c r="E101" s="180"/>
      <c r="F101" s="180"/>
      <c r="G101" s="180"/>
      <c r="H101" s="180"/>
      <c r="I101" s="180"/>
      <c r="J101" s="180"/>
      <c r="K101" s="180"/>
    </row>
    <row r="102" spans="1:11" ht="15">
      <c r="A102" s="3"/>
      <c r="B102" s="3"/>
      <c r="C102" s="4"/>
      <c r="D102" s="3"/>
      <c r="E102" s="3"/>
      <c r="F102" s="3"/>
      <c r="G102" s="3"/>
      <c r="H102" s="3"/>
      <c r="I102" s="3"/>
      <c r="J102" s="3"/>
      <c r="K102" s="3"/>
    </row>
    <row r="103" spans="1:11" ht="21">
      <c r="A103" s="143" t="s">
        <v>139</v>
      </c>
      <c r="B103" s="144"/>
      <c r="C103" s="75" t="s">
        <v>34</v>
      </c>
      <c r="D103" s="139" t="s">
        <v>140</v>
      </c>
      <c r="E103" s="139"/>
      <c r="F103" s="139"/>
      <c r="G103" s="139"/>
      <c r="H103" s="139" t="s">
        <v>188</v>
      </c>
      <c r="I103" s="139"/>
      <c r="J103" s="139"/>
      <c r="K103" s="139"/>
    </row>
    <row r="104" spans="1:11" ht="15">
      <c r="A104" s="143">
        <v>1</v>
      </c>
      <c r="B104" s="144"/>
      <c r="C104" s="75">
        <v>2</v>
      </c>
      <c r="D104" s="139">
        <v>3</v>
      </c>
      <c r="E104" s="139"/>
      <c r="F104" s="139"/>
      <c r="G104" s="139"/>
      <c r="H104" s="139">
        <v>4</v>
      </c>
      <c r="I104" s="139"/>
      <c r="J104" s="139"/>
      <c r="K104" s="139"/>
    </row>
    <row r="105" spans="1:11" ht="15">
      <c r="A105" s="140" t="s">
        <v>189</v>
      </c>
      <c r="B105" s="141"/>
      <c r="C105" s="77">
        <v>2820</v>
      </c>
      <c r="D105" s="142">
        <v>2952640</v>
      </c>
      <c r="E105" s="142"/>
      <c r="F105" s="142"/>
      <c r="G105" s="142"/>
      <c r="H105" s="142">
        <v>2199617</v>
      </c>
      <c r="I105" s="142"/>
      <c r="J105" s="142"/>
      <c r="K105" s="142"/>
    </row>
    <row r="106" spans="1:11" ht="15">
      <c r="A106" s="140" t="s">
        <v>190</v>
      </c>
      <c r="B106" s="141"/>
      <c r="C106" s="77">
        <v>2830</v>
      </c>
      <c r="D106" s="142">
        <v>637969</v>
      </c>
      <c r="E106" s="142"/>
      <c r="F106" s="142"/>
      <c r="G106" s="142"/>
      <c r="H106" s="142">
        <v>468232</v>
      </c>
      <c r="I106" s="142"/>
      <c r="J106" s="142"/>
      <c r="K106" s="142"/>
    </row>
    <row r="107" spans="1:11" ht="15" customHeight="1">
      <c r="A107" s="140" t="s">
        <v>191</v>
      </c>
      <c r="B107" s="141"/>
      <c r="C107" s="77">
        <v>2840</v>
      </c>
      <c r="D107" s="181">
        <v>1027913</v>
      </c>
      <c r="E107" s="181"/>
      <c r="F107" s="181"/>
      <c r="G107" s="181"/>
      <c r="H107" s="142">
        <v>822765</v>
      </c>
      <c r="I107" s="142"/>
      <c r="J107" s="142"/>
      <c r="K107" s="142"/>
    </row>
    <row r="108" spans="1:11" ht="15">
      <c r="A108" s="140" t="s">
        <v>192</v>
      </c>
      <c r="B108" s="141"/>
      <c r="C108" s="77">
        <v>2850</v>
      </c>
      <c r="D108" s="142">
        <v>22878</v>
      </c>
      <c r="E108" s="142"/>
      <c r="F108" s="142"/>
      <c r="G108" s="142"/>
      <c r="H108" s="142">
        <v>21033</v>
      </c>
      <c r="I108" s="142"/>
      <c r="J108" s="142"/>
      <c r="K108" s="142"/>
    </row>
    <row r="109" spans="1:11" ht="15">
      <c r="A109" s="140" t="s">
        <v>67</v>
      </c>
      <c r="B109" s="141"/>
      <c r="C109" s="77">
        <v>2860</v>
      </c>
      <c r="D109" s="142">
        <v>1660</v>
      </c>
      <c r="E109" s="142"/>
      <c r="F109" s="142"/>
      <c r="G109" s="142"/>
      <c r="H109" s="142">
        <v>800</v>
      </c>
      <c r="I109" s="142"/>
      <c r="J109" s="142"/>
      <c r="K109" s="142"/>
    </row>
    <row r="110" spans="1:11" ht="15">
      <c r="A110" s="153" t="s">
        <v>22</v>
      </c>
      <c r="B110" s="154"/>
      <c r="C110" s="75">
        <v>2890</v>
      </c>
      <c r="D110" s="182">
        <f>SUM(D105:G109)</f>
        <v>4643060</v>
      </c>
      <c r="E110" s="182"/>
      <c r="F110" s="182"/>
      <c r="G110" s="182"/>
      <c r="H110" s="177">
        <f>SUM(H105:K109)</f>
        <v>3512447</v>
      </c>
      <c r="I110" s="177"/>
      <c r="J110" s="177"/>
      <c r="K110" s="177"/>
    </row>
    <row r="112" spans="1:11" ht="15.75">
      <c r="A112" s="49" t="s">
        <v>131</v>
      </c>
      <c r="B112" s="55"/>
      <c r="C112" s="53"/>
      <c r="F112" s="145" t="str">
        <f>ЗАПОЛНИТЬ!F26</f>
        <v>О.В.Соснова</v>
      </c>
      <c r="G112" s="145"/>
      <c r="H112" s="145"/>
      <c r="I112" s="145"/>
      <c r="J112" s="145"/>
      <c r="K112" s="145"/>
    </row>
    <row r="113" spans="1:11" ht="15.75">
      <c r="A113" s="49"/>
      <c r="B113" s="1" t="s">
        <v>36</v>
      </c>
      <c r="C113" s="54"/>
      <c r="F113" s="152" t="s">
        <v>202</v>
      </c>
      <c r="G113" s="152"/>
      <c r="H113" s="152"/>
      <c r="I113" s="152"/>
      <c r="J113" s="152"/>
      <c r="K113" s="152"/>
    </row>
    <row r="114" spans="1:2" ht="15.75">
      <c r="A114" s="49" t="s">
        <v>132</v>
      </c>
      <c r="B114" s="49"/>
    </row>
    <row r="115" spans="1:2" ht="15.75">
      <c r="A115" s="49" t="s">
        <v>133</v>
      </c>
      <c r="B115" s="49"/>
    </row>
    <row r="116" spans="1:11" ht="15.75">
      <c r="A116" s="49" t="s">
        <v>134</v>
      </c>
      <c r="B116" s="55"/>
      <c r="F116" s="145" t="str">
        <f>ЗАПОЛНИТЬ!F28</f>
        <v>К.А.Татьянченко</v>
      </c>
      <c r="G116" s="145"/>
      <c r="H116" s="145"/>
      <c r="I116" s="145"/>
      <c r="J116" s="145"/>
      <c r="K116" s="145"/>
    </row>
    <row r="117" spans="2:11" ht="15">
      <c r="B117" s="1" t="s">
        <v>36</v>
      </c>
      <c r="F117" s="152" t="s">
        <v>202</v>
      </c>
      <c r="G117" s="152"/>
      <c r="H117" s="152"/>
      <c r="I117" s="152"/>
      <c r="J117" s="152"/>
      <c r="K117" s="152"/>
    </row>
  </sheetData>
  <sheetProtection/>
  <mergeCells count="220">
    <mergeCell ref="H109:K109"/>
    <mergeCell ref="A110:B110"/>
    <mergeCell ref="D110:G110"/>
    <mergeCell ref="H110:K110"/>
    <mergeCell ref="A109:B109"/>
    <mergeCell ref="D109:G109"/>
    <mergeCell ref="A107:B107"/>
    <mergeCell ref="D107:G107"/>
    <mergeCell ref="H107:K107"/>
    <mergeCell ref="A108:B108"/>
    <mergeCell ref="D108:G108"/>
    <mergeCell ref="H108:K108"/>
    <mergeCell ref="A98:B98"/>
    <mergeCell ref="A103:B103"/>
    <mergeCell ref="A99:B99"/>
    <mergeCell ref="A101:K101"/>
    <mergeCell ref="D103:G103"/>
    <mergeCell ref="H103:K103"/>
    <mergeCell ref="A91:B91"/>
    <mergeCell ref="A92:B92"/>
    <mergeCell ref="A94:B94"/>
    <mergeCell ref="A95:B95"/>
    <mergeCell ref="A96:B96"/>
    <mergeCell ref="A97:B97"/>
    <mergeCell ref="A93:B93"/>
    <mergeCell ref="A85:B85"/>
    <mergeCell ref="A86:B86"/>
    <mergeCell ref="A87:B87"/>
    <mergeCell ref="A88:B88"/>
    <mergeCell ref="A89:B89"/>
    <mergeCell ref="A90:B90"/>
    <mergeCell ref="A78:B78"/>
    <mergeCell ref="A81:B81"/>
    <mergeCell ref="A82:B82"/>
    <mergeCell ref="A83:B83"/>
    <mergeCell ref="A84:B84"/>
    <mergeCell ref="A79:B79"/>
    <mergeCell ref="A80:B80"/>
    <mergeCell ref="A72:B72"/>
    <mergeCell ref="A73:B73"/>
    <mergeCell ref="A74:B74"/>
    <mergeCell ref="A75:B75"/>
    <mergeCell ref="A76:B76"/>
    <mergeCell ref="A77:B77"/>
    <mergeCell ref="A62:B62"/>
    <mergeCell ref="D62:G62"/>
    <mergeCell ref="H62:K62"/>
    <mergeCell ref="H66:K66"/>
    <mergeCell ref="A70:B70"/>
    <mergeCell ref="A71:B71"/>
    <mergeCell ref="A60:B60"/>
    <mergeCell ref="D60:G60"/>
    <mergeCell ref="H60:K60"/>
    <mergeCell ref="A61:B61"/>
    <mergeCell ref="D61:G61"/>
    <mergeCell ref="H61:K61"/>
    <mergeCell ref="A58:B58"/>
    <mergeCell ref="D58:G58"/>
    <mergeCell ref="H58:K58"/>
    <mergeCell ref="A59:B59"/>
    <mergeCell ref="D59:G59"/>
    <mergeCell ref="H59:K59"/>
    <mergeCell ref="A56:B56"/>
    <mergeCell ref="D56:G56"/>
    <mergeCell ref="H56:K56"/>
    <mergeCell ref="A57:B57"/>
    <mergeCell ref="D57:G57"/>
    <mergeCell ref="H57:K57"/>
    <mergeCell ref="A54:B54"/>
    <mergeCell ref="D54:G54"/>
    <mergeCell ref="H54:K54"/>
    <mergeCell ref="A55:B55"/>
    <mergeCell ref="D55:G55"/>
    <mergeCell ref="H55:K55"/>
    <mergeCell ref="A52:B52"/>
    <mergeCell ref="D52:G52"/>
    <mergeCell ref="H52:K52"/>
    <mergeCell ref="A53:B53"/>
    <mergeCell ref="D53:G53"/>
    <mergeCell ref="H53:K53"/>
    <mergeCell ref="A46:B46"/>
    <mergeCell ref="H46:K46"/>
    <mergeCell ref="A49:K49"/>
    <mergeCell ref="A51:B51"/>
    <mergeCell ref="D51:G51"/>
    <mergeCell ref="H51:K51"/>
    <mergeCell ref="A44:B44"/>
    <mergeCell ref="D44:G44"/>
    <mergeCell ref="H44:K44"/>
    <mergeCell ref="A45:B45"/>
    <mergeCell ref="D45:G45"/>
    <mergeCell ref="H45:K45"/>
    <mergeCell ref="A42:B42"/>
    <mergeCell ref="D42:G42"/>
    <mergeCell ref="H42:K42"/>
    <mergeCell ref="A43:B43"/>
    <mergeCell ref="D43:G43"/>
    <mergeCell ref="H43:K43"/>
    <mergeCell ref="A40:B40"/>
    <mergeCell ref="D40:G40"/>
    <mergeCell ref="H40:K40"/>
    <mergeCell ref="A41:B41"/>
    <mergeCell ref="D41:G41"/>
    <mergeCell ref="H41:K41"/>
    <mergeCell ref="A38:B38"/>
    <mergeCell ref="D38:G38"/>
    <mergeCell ref="H38:K38"/>
    <mergeCell ref="A39:B39"/>
    <mergeCell ref="D39:G39"/>
    <mergeCell ref="H39:K39"/>
    <mergeCell ref="A36:B36"/>
    <mergeCell ref="D36:G36"/>
    <mergeCell ref="H36:K36"/>
    <mergeCell ref="A37:B37"/>
    <mergeCell ref="D37:G37"/>
    <mergeCell ref="H37:K37"/>
    <mergeCell ref="A34:B34"/>
    <mergeCell ref="D34:G34"/>
    <mergeCell ref="H34:K34"/>
    <mergeCell ref="A35:B35"/>
    <mergeCell ref="D35:G35"/>
    <mergeCell ref="H35:K35"/>
    <mergeCell ref="A32:B32"/>
    <mergeCell ref="D32:G32"/>
    <mergeCell ref="H32:K32"/>
    <mergeCell ref="A33:B33"/>
    <mergeCell ref="D33:G33"/>
    <mergeCell ref="H33:K33"/>
    <mergeCell ref="A30:B30"/>
    <mergeCell ref="D30:G30"/>
    <mergeCell ref="H30:K30"/>
    <mergeCell ref="A31:B31"/>
    <mergeCell ref="D31:G31"/>
    <mergeCell ref="H31:K31"/>
    <mergeCell ref="A28:B28"/>
    <mergeCell ref="D28:G28"/>
    <mergeCell ref="H28:K28"/>
    <mergeCell ref="A29:B29"/>
    <mergeCell ref="D29:G29"/>
    <mergeCell ref="H29:K29"/>
    <mergeCell ref="A26:B26"/>
    <mergeCell ref="D26:G26"/>
    <mergeCell ref="H26:K26"/>
    <mergeCell ref="A27:B27"/>
    <mergeCell ref="D27:G27"/>
    <mergeCell ref="H27:K27"/>
    <mergeCell ref="A24:B24"/>
    <mergeCell ref="D24:G24"/>
    <mergeCell ref="H24:K24"/>
    <mergeCell ref="A25:B25"/>
    <mergeCell ref="D25:G25"/>
    <mergeCell ref="H25:K25"/>
    <mergeCell ref="A22:B22"/>
    <mergeCell ref="D22:G22"/>
    <mergeCell ref="H22:K22"/>
    <mergeCell ref="A23:B23"/>
    <mergeCell ref="D23:G23"/>
    <mergeCell ref="H23:K23"/>
    <mergeCell ref="A20:B20"/>
    <mergeCell ref="D20:G20"/>
    <mergeCell ref="H20:K20"/>
    <mergeCell ref="A21:B21"/>
    <mergeCell ref="D21:G21"/>
    <mergeCell ref="H21:K21"/>
    <mergeCell ref="A18:B18"/>
    <mergeCell ref="D18:G18"/>
    <mergeCell ref="H18:K18"/>
    <mergeCell ref="A19:B19"/>
    <mergeCell ref="D19:G19"/>
    <mergeCell ref="H19:K19"/>
    <mergeCell ref="A16:B16"/>
    <mergeCell ref="D16:G16"/>
    <mergeCell ref="H16:K16"/>
    <mergeCell ref="A17:B17"/>
    <mergeCell ref="D17:G17"/>
    <mergeCell ref="H17:K17"/>
    <mergeCell ref="E9:G9"/>
    <mergeCell ref="A11:K11"/>
    <mergeCell ref="A12:K12"/>
    <mergeCell ref="A13:K13"/>
    <mergeCell ref="A15:B15"/>
    <mergeCell ref="D15:G15"/>
    <mergeCell ref="H15:K15"/>
    <mergeCell ref="B7:F7"/>
    <mergeCell ref="G7:H7"/>
    <mergeCell ref="I7:K7"/>
    <mergeCell ref="B8:F8"/>
    <mergeCell ref="G8:H8"/>
    <mergeCell ref="I8:K8"/>
    <mergeCell ref="B5:F5"/>
    <mergeCell ref="G5:H5"/>
    <mergeCell ref="I5:K5"/>
    <mergeCell ref="B6:F6"/>
    <mergeCell ref="G6:H6"/>
    <mergeCell ref="I6:K6"/>
    <mergeCell ref="G1:K1"/>
    <mergeCell ref="I2:K2"/>
    <mergeCell ref="C3:G3"/>
    <mergeCell ref="B4:F4"/>
    <mergeCell ref="G4:H4"/>
    <mergeCell ref="I4:K4"/>
    <mergeCell ref="F116:K116"/>
    <mergeCell ref="A64:K64"/>
    <mergeCell ref="A66:B67"/>
    <mergeCell ref="C66:C67"/>
    <mergeCell ref="D66:G66"/>
    <mergeCell ref="F117:K117"/>
    <mergeCell ref="F112:K112"/>
    <mergeCell ref="F113:K113"/>
    <mergeCell ref="A68:B68"/>
    <mergeCell ref="A69:B69"/>
    <mergeCell ref="D104:G104"/>
    <mergeCell ref="H104:K104"/>
    <mergeCell ref="A105:B105"/>
    <mergeCell ref="D105:G105"/>
    <mergeCell ref="H105:K105"/>
    <mergeCell ref="A106:B106"/>
    <mergeCell ref="D106:G106"/>
    <mergeCell ref="H106:K106"/>
    <mergeCell ref="A104:B104"/>
  </mergeCells>
  <printOptions/>
  <pageMargins left="0.11811023622047245" right="0.15748031496062992" top="0.2362204724409449" bottom="0.15748031496062992" header="0.2362204724409449" footer="0.15748031496062992"/>
  <pageSetup horizontalDpi="600" verticalDpi="600" orientation="landscape" paperSize="9" scale="83" r:id="rId1"/>
  <rowBreaks count="3" manualBreakCount="3">
    <brk id="32" max="10" man="1"/>
    <brk id="63"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RePack by Diakov</cp:lastModifiedBy>
  <cp:lastPrinted>2018-02-13T15:57:51Z</cp:lastPrinted>
  <dcterms:created xsi:type="dcterms:W3CDTF">2009-06-16T06:40:27Z</dcterms:created>
  <dcterms:modified xsi:type="dcterms:W3CDTF">2018-10-11T15:53:01Z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